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C:\Users\SINZAI209\公益財団法人　東京都福祉保健財団 Dropbox\福祉人材対策室\04_介護職員奨学金返済・育成支援事業\03_HＰ\260227(予定）令和7年度実績報告様式掲載\メディアライブラリ\"/>
    </mc:Choice>
  </mc:AlternateContent>
  <xr:revisionPtr revIDLastSave="0" documentId="13_ncr:1_{CCBA4554-9EDC-426E-B631-BC70D381FE48}" xr6:coauthVersionLast="47" xr6:coauthVersionMax="47" xr10:uidLastSave="{00000000-0000-0000-0000-000000000000}"/>
  <bookViews>
    <workbookView xWindow="-120" yWindow="-120" windowWidth="20730" windowHeight="11040" tabRatio="822" activeTab="3" xr2:uid="{00000000-000D-0000-FFFF-FFFF00000000}"/>
  </bookViews>
  <sheets>
    <sheet name="①補助所要額②内訳" sheetId="43" r:id="rId1"/>
    <sheet name="③基本情報④返済⑤支給" sheetId="44" r:id="rId2"/>
    <sheet name="⑥資格取得計画 " sheetId="45" r:id="rId3"/>
    <sheet name="記入例①補助所要額②内訳 " sheetId="46" r:id="rId4"/>
    <sheet name="記入例③基本情報④返済⑤支給" sheetId="47" r:id="rId5"/>
    <sheet name="記入例⑥資格取得計画" sheetId="48" r:id="rId6"/>
  </sheets>
  <definedNames>
    <definedName name="_xlnm.Print_Area" localSheetId="0">①補助所要額②内訳!$A$1:$U$30</definedName>
    <definedName name="_xlnm.Print_Area" localSheetId="1">③基本情報④返済⑤支給!$A$1:$V$44</definedName>
    <definedName name="_xlnm.Print_Area" localSheetId="2">'⑥資格取得計画 '!$A$1:$BH$28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4" i="44" l="1"/>
  <c r="L14" i="44" s="1"/>
  <c r="M14" i="44" s="1"/>
  <c r="N14" i="44" s="1"/>
  <c r="J10" i="44"/>
  <c r="L10" i="44" s="1"/>
  <c r="M10" i="44" s="1"/>
  <c r="J11" i="44"/>
  <c r="L11" i="44" s="1"/>
  <c r="M11" i="44" s="1"/>
  <c r="N11" i="44" s="1"/>
  <c r="J12" i="44"/>
  <c r="L12" i="44" s="1"/>
  <c r="M12" i="44" s="1"/>
  <c r="N12" i="44" s="1"/>
  <c r="J13" i="44"/>
  <c r="L13" i="44" s="1"/>
  <c r="M13" i="44" s="1"/>
  <c r="N13" i="44" s="1"/>
  <c r="J9" i="44"/>
  <c r="L9" i="44" s="1"/>
  <c r="M9" i="44" s="1"/>
  <c r="C12" i="45"/>
  <c r="C13" i="45"/>
  <c r="C14" i="45"/>
  <c r="C15" i="45"/>
  <c r="C16" i="45"/>
  <c r="C11" i="45"/>
  <c r="E11" i="45" s="1"/>
  <c r="N9" i="44" l="1"/>
  <c r="N10" i="44"/>
  <c r="M18" i="43" l="1"/>
  <c r="M19" i="43"/>
  <c r="M20" i="43"/>
  <c r="M21" i="43"/>
  <c r="M22" i="43"/>
  <c r="M17" i="43"/>
  <c r="G23" i="43"/>
  <c r="J11" i="45"/>
  <c r="P11" i="45" l="1"/>
  <c r="U11" i="45" s="1"/>
  <c r="AA11" i="45" s="1"/>
  <c r="AF11" i="45" s="1"/>
  <c r="AL11" i="45" s="1"/>
  <c r="AQ11" i="45" s="1"/>
  <c r="AW11" i="45" s="1"/>
  <c r="BB11" i="45" s="1"/>
  <c r="E13" i="45"/>
  <c r="J13" i="45" s="1"/>
  <c r="P13" i="45" s="1"/>
  <c r="U13" i="45" s="1"/>
  <c r="AA13" i="45" s="1"/>
  <c r="AF13" i="45" s="1"/>
  <c r="AL13" i="45" s="1"/>
  <c r="AQ13" i="45" s="1"/>
  <c r="AW13" i="45" s="1"/>
  <c r="BB13" i="45" s="1"/>
  <c r="E15" i="45"/>
  <c r="J15" i="45" s="1"/>
  <c r="P15" i="45" s="1"/>
  <c r="U15" i="45" s="1"/>
  <c r="AA15" i="45" s="1"/>
  <c r="AF15" i="45" s="1"/>
  <c r="AL15" i="45" s="1"/>
  <c r="AQ15" i="45" s="1"/>
  <c r="AW15" i="45" s="1"/>
  <c r="BB15" i="45" s="1"/>
  <c r="E12" i="45"/>
  <c r="J12" i="45" s="1"/>
  <c r="P12" i="45" s="1"/>
  <c r="U12" i="45" s="1"/>
  <c r="AA12" i="45" s="1"/>
  <c r="AF12" i="45" s="1"/>
  <c r="AL12" i="45" s="1"/>
  <c r="AQ12" i="45" s="1"/>
  <c r="AW12" i="45" s="1"/>
  <c r="BB12" i="45" s="1"/>
  <c r="E14" i="45"/>
  <c r="J14" i="45" s="1"/>
  <c r="P14" i="45" s="1"/>
  <c r="U14" i="45" s="1"/>
  <c r="AA14" i="45" s="1"/>
  <c r="AF14" i="45" s="1"/>
  <c r="AL14" i="45" s="1"/>
  <c r="AQ14" i="45" s="1"/>
  <c r="AW14" i="45" s="1"/>
  <c r="BB14" i="45" s="1"/>
  <c r="E16" i="45"/>
  <c r="J16" i="45" s="1"/>
  <c r="P16" i="45" s="1"/>
  <c r="U16" i="45" s="1"/>
  <c r="AA16" i="45" s="1"/>
  <c r="AF16" i="45" s="1"/>
  <c r="AL16" i="45" s="1"/>
  <c r="AQ16" i="45" s="1"/>
  <c r="AW16" i="45" s="1"/>
  <c r="BB16" i="45" s="1"/>
  <c r="C10" i="44" l="1"/>
  <c r="C11" i="44"/>
  <c r="C12" i="44"/>
  <c r="C13" i="44"/>
  <c r="C14" i="44"/>
  <c r="C9" i="44"/>
  <c r="C4" i="45"/>
  <c r="C2" i="45"/>
  <c r="S39" i="44"/>
  <c r="S38" i="44"/>
  <c r="E21" i="43" s="1"/>
  <c r="I21" i="43" s="1"/>
  <c r="S37" i="44"/>
  <c r="S36" i="44"/>
  <c r="S35" i="44"/>
  <c r="S34" i="44"/>
  <c r="S24" i="44"/>
  <c r="K22" i="43" s="1"/>
  <c r="S23" i="44"/>
  <c r="K21" i="43" s="1"/>
  <c r="S22" i="44"/>
  <c r="K20" i="43" s="1"/>
  <c r="S21" i="44"/>
  <c r="K19" i="43" s="1"/>
  <c r="S20" i="44"/>
  <c r="K18" i="43" s="1"/>
  <c r="S19" i="44"/>
  <c r="K17" i="43" s="1"/>
  <c r="D4" i="44"/>
  <c r="D2" i="44"/>
  <c r="T34" i="44" l="1"/>
  <c r="Q17" i="43" s="1"/>
  <c r="S17" i="43" s="1"/>
  <c r="E17" i="43"/>
  <c r="I17" i="43" s="1"/>
  <c r="T36" i="44"/>
  <c r="E19" i="43"/>
  <c r="T35" i="44"/>
  <c r="E18" i="43"/>
  <c r="I18" i="43" s="1"/>
  <c r="Q18" i="43" s="1"/>
  <c r="S18" i="43" s="1"/>
  <c r="T37" i="44"/>
  <c r="E20" i="43"/>
  <c r="I20" i="43" s="1"/>
  <c r="T38" i="44"/>
  <c r="Q21" i="43" s="1"/>
  <c r="S21" i="43" s="1"/>
  <c r="T39" i="44"/>
  <c r="E22" i="43"/>
  <c r="I22" i="43" s="1"/>
  <c r="Q22" i="43" s="1"/>
  <c r="S22" i="43" s="1"/>
  <c r="B16" i="45"/>
  <c r="C24" i="44"/>
  <c r="C39" i="44" s="1"/>
  <c r="B15" i="45"/>
  <c r="C23" i="44"/>
  <c r="C38" i="44" s="1"/>
  <c r="B14" i="45"/>
  <c r="C22" i="44"/>
  <c r="C37" i="44" s="1"/>
  <c r="B13" i="45"/>
  <c r="C21" i="44"/>
  <c r="C36" i="44" s="1"/>
  <c r="B12" i="45"/>
  <c r="C20" i="44"/>
  <c r="C35" i="44" s="1"/>
  <c r="B11" i="45"/>
  <c r="C19" i="44"/>
  <c r="C34" i="44" s="1"/>
  <c r="E23" i="43" l="1"/>
  <c r="I19" i="43"/>
  <c r="Q19" i="43" s="1"/>
  <c r="S19" i="43" s="1"/>
  <c r="Q20" i="43"/>
  <c r="S20" i="43" s="1"/>
  <c r="S23" i="43" l="1"/>
  <c r="I10"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東京都福祉保健財団</author>
  </authors>
  <commentList>
    <comment ref="H7" authorId="0" shapeId="0" xr:uid="{50BBDE56-6B09-41BC-8257-7BB546F264A4}">
      <text>
        <r>
          <rPr>
            <sz val="12"/>
            <color indexed="81"/>
            <rFont val="BIZ UDPゴシック"/>
            <family val="3"/>
            <charset val="128"/>
          </rPr>
          <t>令和7年度様式を使用して書類作成してください。</t>
        </r>
      </text>
    </comment>
    <comment ref="O16" authorId="0" shapeId="0" xr:uid="{16A60564-D1D3-4A2A-92B8-7D1809DFE048}">
      <text>
        <r>
          <rPr>
            <sz val="9"/>
            <color indexed="81"/>
            <rFont val="BIZ UDPゴシック"/>
            <family val="3"/>
            <charset val="128"/>
          </rPr>
          <t>各対象者の「交付決定額(※）」を入力してください。
（※）交付申請時の補助金交付申請額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sinzai209</author>
  </authors>
  <commentList>
    <comment ref="C7" authorId="0" shapeId="0" xr:uid="{801B3B35-DEDA-4516-B4D3-B9DFBDBCDBC6}">
      <text>
        <r>
          <rPr>
            <sz val="11"/>
            <color indexed="81"/>
            <rFont val="BIZ UDPゴシック"/>
            <family val="3"/>
            <charset val="128"/>
          </rPr>
          <t>前シート（別記様式第２号－２①②）の
対象者氏名が入力されると自動入力されます。</t>
        </r>
      </text>
    </comment>
    <comment ref="F7" authorId="0" shapeId="0" xr:uid="{01A8EA56-14AC-4F40-B4C8-116062D39614}">
      <text>
        <r>
          <rPr>
            <sz val="11"/>
            <color indexed="81"/>
            <rFont val="BIZ UDPゴシック"/>
            <family val="3"/>
            <charset val="128"/>
          </rPr>
          <t>西暦（半角）で入力してください。
「2025/5/1」のように入力すると「2025年5月1日」と表示されます。</t>
        </r>
      </text>
    </comment>
    <comment ref="K8" authorId="0" shapeId="0" xr:uid="{31E8EA93-5451-49FE-9108-6421304196FC}">
      <text>
        <r>
          <rPr>
            <sz val="11"/>
            <color indexed="81"/>
            <rFont val="BIZ UDPゴシック"/>
            <family val="3"/>
            <charset val="128"/>
          </rPr>
          <t>数字のみ入力してください。
&lt;例&gt;「3」と入力すると「3月」と表示されます。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東京都福祉保健財団</author>
  </authors>
  <commentList>
    <comment ref="D8" authorId="0" shapeId="0" xr:uid="{822B33A4-E220-451B-AD81-F218D6ACB3F4}">
      <text>
        <r>
          <rPr>
            <sz val="12"/>
            <color indexed="81"/>
            <rFont val="BIZ UDPゴシック"/>
            <family val="3"/>
            <charset val="128"/>
          </rPr>
          <t>補助対象期間開始時点で保有している資格を、プルダウンリストから選択してください。</t>
        </r>
      </text>
    </comment>
    <comment ref="N10" authorId="0" shapeId="0" xr:uid="{14F2F336-EEFC-4909-A78B-CED192BC53FA}">
      <text>
        <r>
          <rPr>
            <b/>
            <sz val="12"/>
            <color indexed="12"/>
            <rFont val="BIZ UDPゴシック"/>
            <family val="3"/>
            <charset val="128"/>
          </rPr>
          <t>取得予定</t>
        </r>
        <r>
          <rPr>
            <sz val="12"/>
            <color indexed="12"/>
            <rFont val="BIZ UDPゴシック"/>
            <family val="3"/>
            <charset val="128"/>
          </rPr>
          <t>：</t>
        </r>
        <r>
          <rPr>
            <sz val="12"/>
            <color indexed="81"/>
            <rFont val="BIZ UDPゴシック"/>
            <family val="3"/>
            <charset val="128"/>
          </rPr>
          <t>各年目の取得する予定資格を記入してください。
※５年間、空欄のないようにご記入ください。ただし、「介護福祉士合格後」及び「退職等により本事業の対象外となった」場合は除きます。</t>
        </r>
      </text>
    </comment>
    <comment ref="Z10" authorId="0" shapeId="0" xr:uid="{7B5A4D51-29EB-4213-A3EE-1AF16C43BE45}">
      <text>
        <r>
          <rPr>
            <b/>
            <sz val="12"/>
            <color indexed="12"/>
            <rFont val="BIZ UDゴシック"/>
            <family val="3"/>
            <charset val="128"/>
          </rPr>
          <t>取得実績：</t>
        </r>
        <r>
          <rPr>
            <sz val="12"/>
            <color indexed="81"/>
            <rFont val="BIZ UDゴシック"/>
            <family val="3"/>
            <charset val="128"/>
          </rPr>
          <t>過去の期間について、各年目の末日に保有していた資格を記入してください。
※未来を含む期間は空欄となります。ただし、未来を含む期間であっても、各期間内で実績報告までに修了または合格したものがある場合は記載をしてください。
※交付申請後に修了または合格した場合は、修了証書または合格証書の写しをご提出ください。</t>
        </r>
      </text>
    </comment>
  </commentList>
</comments>
</file>

<file path=xl/sharedStrings.xml><?xml version="1.0" encoding="utf-8"?>
<sst xmlns="http://schemas.openxmlformats.org/spreadsheetml/2006/main" count="156" uniqueCount="92">
  <si>
    <t>Ｎｏ</t>
    <phoneticPr fontId="11"/>
  </si>
  <si>
    <t>氏名</t>
    <rPh sb="0" eb="2">
      <t>シメイ</t>
    </rPh>
    <phoneticPr fontId="7"/>
  </si>
  <si>
    <t>事業所名：</t>
    <rPh sb="0" eb="3">
      <t>ジギョウショ</t>
    </rPh>
    <rPh sb="3" eb="4">
      <t>メイ</t>
    </rPh>
    <phoneticPr fontId="11"/>
  </si>
  <si>
    <t>氏名</t>
    <rPh sb="0" eb="2">
      <t>シメイ</t>
    </rPh>
    <phoneticPr fontId="11"/>
  </si>
  <si>
    <t>NO</t>
    <phoneticPr fontId="11"/>
  </si>
  <si>
    <t>４月</t>
    <rPh sb="1" eb="2">
      <t>ガツ</t>
    </rPh>
    <phoneticPr fontId="11"/>
  </si>
  <si>
    <t>５月</t>
  </si>
  <si>
    <t>６月</t>
  </si>
  <si>
    <t>７月</t>
  </si>
  <si>
    <t>８月</t>
  </si>
  <si>
    <t>９月</t>
  </si>
  <si>
    <t>１０月</t>
  </si>
  <si>
    <t>１１月</t>
  </si>
  <si>
    <t>１２月</t>
  </si>
  <si>
    <t>１月</t>
  </si>
  <si>
    <t>２月</t>
  </si>
  <si>
    <t>３月</t>
  </si>
  <si>
    <t>備考</t>
    <rPh sb="0" eb="2">
      <t>ビコウ</t>
    </rPh>
    <phoneticPr fontId="11"/>
  </si>
  <si>
    <t>事業所番号：</t>
    <phoneticPr fontId="11"/>
  </si>
  <si>
    <t>生年月日</t>
    <rPh sb="0" eb="4">
      <t>セイネンガッピ</t>
    </rPh>
    <phoneticPr fontId="11"/>
  </si>
  <si>
    <t>３　基本情報</t>
    <rPh sb="2" eb="4">
      <t>キホン</t>
    </rPh>
    <rPh sb="4" eb="6">
      <t>ジョウホウ</t>
    </rPh>
    <phoneticPr fontId="7"/>
  </si>
  <si>
    <t>事業所名：</t>
    <rPh sb="0" eb="2">
      <t>ジギョウ</t>
    </rPh>
    <rPh sb="2" eb="3">
      <t>ショ</t>
    </rPh>
    <rPh sb="3" eb="4">
      <t>メイ</t>
    </rPh>
    <phoneticPr fontId="11"/>
  </si>
  <si>
    <t>事業所番号：</t>
    <rPh sb="0" eb="3">
      <t>ジギョウショ</t>
    </rPh>
    <rPh sb="3" eb="5">
      <t>バンゴウ</t>
    </rPh>
    <phoneticPr fontId="11"/>
  </si>
  <si>
    <t>事業所所在地：</t>
    <rPh sb="0" eb="3">
      <t>ジギョウショ</t>
    </rPh>
    <rPh sb="3" eb="6">
      <t>ショザイチ</t>
    </rPh>
    <phoneticPr fontId="11"/>
  </si>
  <si>
    <t>金</t>
    <rPh sb="0" eb="1">
      <t>キン</t>
    </rPh>
    <phoneticPr fontId="11"/>
  </si>
  <si>
    <t>円</t>
    <rPh sb="0" eb="1">
      <t>エン</t>
    </rPh>
    <phoneticPr fontId="11"/>
  </si>
  <si>
    <t>No</t>
    <phoneticPr fontId="15"/>
  </si>
  <si>
    <t>氏名</t>
    <rPh sb="0" eb="2">
      <t>シメイ</t>
    </rPh>
    <phoneticPr fontId="15"/>
  </si>
  <si>
    <t>奨学金返済相当
手当等支給額
（Ａ）※１</t>
    <rPh sb="0" eb="3">
      <t>ショウガクキン</t>
    </rPh>
    <rPh sb="3" eb="5">
      <t>ヘンサイ</t>
    </rPh>
    <rPh sb="5" eb="7">
      <t>ソウトウ</t>
    </rPh>
    <rPh sb="8" eb="10">
      <t>テアテ</t>
    </rPh>
    <rPh sb="10" eb="11">
      <t>トウ</t>
    </rPh>
    <rPh sb="11" eb="14">
      <t>シキュウガク</t>
    </rPh>
    <phoneticPr fontId="11"/>
  </si>
  <si>
    <t>寄付金その他収入額
（Ｂ）</t>
    <rPh sb="0" eb="3">
      <t>キフキン</t>
    </rPh>
    <rPh sb="5" eb="6">
      <t>タ</t>
    </rPh>
    <rPh sb="6" eb="8">
      <t>シュウニュウ</t>
    </rPh>
    <rPh sb="8" eb="9">
      <t>ガク</t>
    </rPh>
    <phoneticPr fontId="11"/>
  </si>
  <si>
    <t>寄付金を除く支給額
（Ｃ）</t>
    <rPh sb="0" eb="3">
      <t>キフキン</t>
    </rPh>
    <rPh sb="4" eb="5">
      <t>ノゾ</t>
    </rPh>
    <rPh sb="6" eb="9">
      <t>シキュウガク</t>
    </rPh>
    <phoneticPr fontId="11"/>
  </si>
  <si>
    <t>計</t>
    <rPh sb="0" eb="1">
      <t>ケイ</t>
    </rPh>
    <phoneticPr fontId="15"/>
  </si>
  <si>
    <t>2年目</t>
    <rPh sb="1" eb="3">
      <t>ネンメ</t>
    </rPh>
    <phoneticPr fontId="11"/>
  </si>
  <si>
    <t>3年目</t>
    <rPh sb="1" eb="3">
      <t>ネンメ</t>
    </rPh>
    <phoneticPr fontId="11"/>
  </si>
  <si>
    <t>4年目</t>
    <rPh sb="1" eb="3">
      <t>ネンメ</t>
    </rPh>
    <phoneticPr fontId="11"/>
  </si>
  <si>
    <t>5年目</t>
    <rPh sb="1" eb="3">
      <t>ネンメ</t>
    </rPh>
    <phoneticPr fontId="11"/>
  </si>
  <si>
    <t>期間</t>
    <rPh sb="0" eb="2">
      <t>キカン</t>
    </rPh>
    <phoneticPr fontId="11"/>
  </si>
  <si>
    <t>～</t>
    <phoneticPr fontId="11"/>
  </si>
  <si>
    <t>事業所名 ：</t>
    <rPh sb="0" eb="3">
      <t>ジギョウショ</t>
    </rPh>
    <rPh sb="3" eb="4">
      <t>メイ</t>
    </rPh>
    <phoneticPr fontId="11"/>
  </si>
  <si>
    <t>補助対象
累積月数</t>
    <rPh sb="0" eb="2">
      <t>ホジョ</t>
    </rPh>
    <rPh sb="2" eb="4">
      <t>タイショウ</t>
    </rPh>
    <rPh sb="5" eb="7">
      <t>ルイセキ</t>
    </rPh>
    <rPh sb="7" eb="9">
      <t>ツキスウ</t>
    </rPh>
    <phoneticPr fontId="11"/>
  </si>
  <si>
    <t>奨学金返済額
（Ｄ）※２</t>
    <rPh sb="0" eb="3">
      <t>ショウガクキン</t>
    </rPh>
    <rPh sb="3" eb="5">
      <t>ヘンサイ</t>
    </rPh>
    <rPh sb="5" eb="6">
      <t>ガク</t>
    </rPh>
    <phoneticPr fontId="11"/>
  </si>
  <si>
    <t>補助基準額
（Ｅ）※３</t>
    <rPh sb="0" eb="2">
      <t>ホジョ</t>
    </rPh>
    <rPh sb="2" eb="4">
      <t>キジュン</t>
    </rPh>
    <rPh sb="4" eb="5">
      <t>ガク</t>
    </rPh>
    <phoneticPr fontId="11"/>
  </si>
  <si>
    <t>No.</t>
    <phoneticPr fontId="15"/>
  </si>
  <si>
    <t>補助対象期間
開始年月</t>
    <rPh sb="0" eb="2">
      <t>ホジョ</t>
    </rPh>
    <rPh sb="2" eb="4">
      <t>タイショウ</t>
    </rPh>
    <rPh sb="4" eb="6">
      <t>キカン</t>
    </rPh>
    <rPh sb="7" eb="9">
      <t>カイシ</t>
    </rPh>
    <rPh sb="9" eb="11">
      <t>ネンゲツ</t>
    </rPh>
    <phoneticPr fontId="11"/>
  </si>
  <si>
    <t>別記様式第２号－２（事業所別）</t>
    <rPh sb="0" eb="2">
      <t>ベッキ</t>
    </rPh>
    <rPh sb="2" eb="4">
      <t>ヨウシキ</t>
    </rPh>
    <rPh sb="4" eb="5">
      <t>ダイ</t>
    </rPh>
    <rPh sb="6" eb="7">
      <t>ゴウ</t>
    </rPh>
    <rPh sb="10" eb="13">
      <t>ジギョウショ</t>
    </rPh>
    <rPh sb="13" eb="14">
      <t>ベツ</t>
    </rPh>
    <phoneticPr fontId="7"/>
  </si>
  <si>
    <t>１　補助所要額（事業所計）</t>
    <rPh sb="2" eb="4">
      <t>ホジョ</t>
    </rPh>
    <rPh sb="4" eb="6">
      <t>ショヨウ</t>
    </rPh>
    <rPh sb="6" eb="7">
      <t>ガク</t>
    </rPh>
    <rPh sb="8" eb="11">
      <t>ジギョウショ</t>
    </rPh>
    <rPh sb="11" eb="12">
      <t>ケイ</t>
    </rPh>
    <phoneticPr fontId="11"/>
  </si>
  <si>
    <t>２　対象者ごとの補助所要額</t>
    <rPh sb="2" eb="5">
      <t>タイショウシャ</t>
    </rPh>
    <rPh sb="8" eb="10">
      <t>ホジョ</t>
    </rPh>
    <rPh sb="10" eb="12">
      <t>ショヨウ</t>
    </rPh>
    <rPh sb="12" eb="13">
      <t>ガク</t>
    </rPh>
    <phoneticPr fontId="11"/>
  </si>
  <si>
    <t>交付決定額
（Ｆ）※４</t>
    <rPh sb="0" eb="2">
      <t>コウフ</t>
    </rPh>
    <rPh sb="2" eb="4">
      <t>ケッテイ</t>
    </rPh>
    <rPh sb="4" eb="5">
      <t>ガク</t>
    </rPh>
    <phoneticPr fontId="11"/>
  </si>
  <si>
    <t>選定額
（Ｇ）※５</t>
    <rPh sb="0" eb="2">
      <t>センテイ</t>
    </rPh>
    <rPh sb="2" eb="3">
      <t>ガク</t>
    </rPh>
    <phoneticPr fontId="11"/>
  </si>
  <si>
    <t>※４　Ｆ欄には、交付決定通知に記載された交付決定額を入力すること。</t>
    <rPh sb="4" eb="5">
      <t>ラン</t>
    </rPh>
    <rPh sb="8" eb="10">
      <t>コウフ</t>
    </rPh>
    <rPh sb="10" eb="12">
      <t>ケッテイ</t>
    </rPh>
    <rPh sb="12" eb="14">
      <t>ツウチ</t>
    </rPh>
    <rPh sb="15" eb="17">
      <t>キサイ</t>
    </rPh>
    <rPh sb="20" eb="22">
      <t>コウフ</t>
    </rPh>
    <rPh sb="22" eb="24">
      <t>ケッテイ</t>
    </rPh>
    <rPh sb="24" eb="25">
      <t>ガク</t>
    </rPh>
    <rPh sb="26" eb="28">
      <t>ニュウリョク</t>
    </rPh>
    <phoneticPr fontId="11"/>
  </si>
  <si>
    <t>※１　Ａ欄には、別記様式第２号－２「５　支給スケジュール」の「支給額（総額）」が対象者ごとに反映。</t>
    <rPh sb="4" eb="5">
      <t>ラン</t>
    </rPh>
    <rPh sb="8" eb="10">
      <t>ベッキ</t>
    </rPh>
    <rPh sb="10" eb="12">
      <t>ヨウシキ</t>
    </rPh>
    <rPh sb="12" eb="13">
      <t>ダイ</t>
    </rPh>
    <rPh sb="14" eb="15">
      <t>ゴウ</t>
    </rPh>
    <rPh sb="31" eb="34">
      <t>シキュウガク</t>
    </rPh>
    <rPh sb="35" eb="37">
      <t>ソウガク</t>
    </rPh>
    <rPh sb="40" eb="43">
      <t>タイショウシャ</t>
    </rPh>
    <rPh sb="46" eb="48">
      <t>ハンエイ</t>
    </rPh>
    <phoneticPr fontId="11"/>
  </si>
  <si>
    <t>※６　H欄には、G欄の1000円未満端数を切り捨てた額が反映。</t>
    <rPh sb="4" eb="5">
      <t>ラン</t>
    </rPh>
    <rPh sb="9" eb="10">
      <t>ラン</t>
    </rPh>
    <rPh sb="15" eb="16">
      <t>エン</t>
    </rPh>
    <rPh sb="16" eb="18">
      <t>ミマン</t>
    </rPh>
    <rPh sb="18" eb="20">
      <t>ハスウ</t>
    </rPh>
    <rPh sb="21" eb="22">
      <t>キ</t>
    </rPh>
    <rPh sb="23" eb="24">
      <t>ス</t>
    </rPh>
    <rPh sb="26" eb="27">
      <t>ガク</t>
    </rPh>
    <rPh sb="28" eb="30">
      <t>ハンエイ</t>
    </rPh>
    <phoneticPr fontId="11"/>
  </si>
  <si>
    <t>※５　G欄には、C欄、D欄、E欄、F欄のうち最も低い額が反映。</t>
    <rPh sb="4" eb="5">
      <t>ラン</t>
    </rPh>
    <rPh sb="9" eb="10">
      <t>ラン</t>
    </rPh>
    <rPh sb="12" eb="13">
      <t>ラン</t>
    </rPh>
    <rPh sb="15" eb="16">
      <t>ラン</t>
    </rPh>
    <rPh sb="18" eb="19">
      <t>ラン</t>
    </rPh>
    <rPh sb="22" eb="23">
      <t>モット</t>
    </rPh>
    <rPh sb="24" eb="25">
      <t>ヒク</t>
    </rPh>
    <rPh sb="26" eb="27">
      <t>ガク</t>
    </rPh>
    <rPh sb="28" eb="30">
      <t>ハンエイ</t>
    </rPh>
    <phoneticPr fontId="11"/>
  </si>
  <si>
    <t>補助所要額
（Ｈ）※６</t>
    <rPh sb="0" eb="2">
      <t>ホジョ</t>
    </rPh>
    <rPh sb="2" eb="4">
      <t>ショヨウ</t>
    </rPh>
    <rPh sb="4" eb="5">
      <t>ガク</t>
    </rPh>
    <phoneticPr fontId="11"/>
  </si>
  <si>
    <t>一月当たりの支給額</t>
    <rPh sb="0" eb="2">
      <t>ヒトツキ</t>
    </rPh>
    <rPh sb="2" eb="3">
      <t>ア</t>
    </rPh>
    <rPh sb="6" eb="8">
      <t>シキュウ</t>
    </rPh>
    <rPh sb="8" eb="9">
      <t>ガク</t>
    </rPh>
    <phoneticPr fontId="11"/>
  </si>
  <si>
    <t>（単位：円）</t>
    <phoneticPr fontId="11"/>
  </si>
  <si>
    <t>別記様式第2号－２（事業所別）</t>
    <phoneticPr fontId="11"/>
  </si>
  <si>
    <t>補助対象
累積年数</t>
    <rPh sb="0" eb="2">
      <t>ホジョ</t>
    </rPh>
    <rPh sb="2" eb="4">
      <t>タイショウ</t>
    </rPh>
    <rPh sb="5" eb="7">
      <t>ルイセキ</t>
    </rPh>
    <rPh sb="7" eb="9">
      <t>ネンスウ</t>
    </rPh>
    <phoneticPr fontId="11"/>
  </si>
  <si>
    <t>支給額
（総額）</t>
    <rPh sb="0" eb="3">
      <t>シキュウガク</t>
    </rPh>
    <rPh sb="5" eb="7">
      <t>ソウガク</t>
    </rPh>
    <phoneticPr fontId="11"/>
  </si>
  <si>
    <t>返済額
（総額）</t>
    <rPh sb="0" eb="2">
      <t>ヘンサイ</t>
    </rPh>
    <rPh sb="2" eb="3">
      <t>ガク</t>
    </rPh>
    <rPh sb="5" eb="7">
      <t>ソウガク</t>
    </rPh>
    <phoneticPr fontId="11"/>
  </si>
  <si>
    <t>６　５年間の資格取得計画</t>
    <rPh sb="3" eb="5">
      <t>ネンカン</t>
    </rPh>
    <rPh sb="6" eb="8">
      <t>シカク</t>
    </rPh>
    <rPh sb="8" eb="10">
      <t>シュトク</t>
    </rPh>
    <rPh sb="10" eb="12">
      <t>ケイカク</t>
    </rPh>
    <phoneticPr fontId="11"/>
  </si>
  <si>
    <t>1年目</t>
    <rPh sb="1" eb="3">
      <t>ネンメ</t>
    </rPh>
    <phoneticPr fontId="11"/>
  </si>
  <si>
    <t>今年度
補助対象
月数</t>
    <rPh sb="0" eb="3">
      <t>コンネンド</t>
    </rPh>
    <rPh sb="4" eb="6">
      <t>ホジョ</t>
    </rPh>
    <rPh sb="6" eb="8">
      <t>タイショウ</t>
    </rPh>
    <rPh sb="9" eb="11">
      <t>ツキスウ</t>
    </rPh>
    <phoneticPr fontId="11"/>
  </si>
  <si>
    <t>取得予定</t>
    <rPh sb="0" eb="2">
      <t>シュトク</t>
    </rPh>
    <rPh sb="2" eb="4">
      <t>ヨテイ</t>
    </rPh>
    <phoneticPr fontId="11"/>
  </si>
  <si>
    <t>資格</t>
    <rPh sb="0" eb="2">
      <t>シカク</t>
    </rPh>
    <phoneticPr fontId="11"/>
  </si>
  <si>
    <t>取得実績</t>
    <rPh sb="0" eb="2">
      <t>シュトク</t>
    </rPh>
    <rPh sb="2" eb="4">
      <t>ジッセキ</t>
    </rPh>
    <phoneticPr fontId="11"/>
  </si>
  <si>
    <t>　介護職員奨学金返済・育成支援事業費補助金　実績報告内訳（事業所別）</t>
    <phoneticPr fontId="11"/>
  </si>
  <si>
    <t>補助申請期間開始年月
（▲年▲月）</t>
    <rPh sb="0" eb="2">
      <t>ホジョ</t>
    </rPh>
    <rPh sb="2" eb="4">
      <t>シンセイ</t>
    </rPh>
    <rPh sb="4" eb="6">
      <t>キカン</t>
    </rPh>
    <rPh sb="6" eb="8">
      <t>カイシ</t>
    </rPh>
    <rPh sb="8" eb="10">
      <t>ネンゲツ</t>
    </rPh>
    <rPh sb="13" eb="14">
      <t>ネン</t>
    </rPh>
    <rPh sb="15" eb="16">
      <t>ツキ</t>
    </rPh>
    <phoneticPr fontId="11"/>
  </si>
  <si>
    <t>今年度
補助申請期間</t>
    <phoneticPr fontId="11"/>
  </si>
  <si>
    <t>開始月</t>
    <phoneticPr fontId="11"/>
  </si>
  <si>
    <t>終了月</t>
    <phoneticPr fontId="11"/>
  </si>
  <si>
    <r>
      <t>４　返済スケジュール（今年度の月ごとの返済額を入力すること）※</t>
    </r>
    <r>
      <rPr>
        <u/>
        <sz val="12"/>
        <color rgb="FFFF0000"/>
        <rFont val="ＭＳ Ｐゴシック"/>
        <family val="3"/>
        <charset val="128"/>
        <scheme val="minor"/>
      </rPr>
      <t>１</t>
    </r>
    <rPh sb="2" eb="4">
      <t>ヘンサイ</t>
    </rPh>
    <rPh sb="11" eb="14">
      <t>コンネンド</t>
    </rPh>
    <rPh sb="15" eb="16">
      <t>ツキ</t>
    </rPh>
    <rPh sb="19" eb="21">
      <t>ヘンサイ</t>
    </rPh>
    <rPh sb="21" eb="22">
      <t>ガク</t>
    </rPh>
    <rPh sb="23" eb="25">
      <t>ニュウリョク</t>
    </rPh>
    <phoneticPr fontId="11"/>
  </si>
  <si>
    <r>
      <t>５　支給スケジュール（今年度の月ごとの支給額を入力すること）※</t>
    </r>
    <r>
      <rPr>
        <u/>
        <sz val="12"/>
        <color rgb="FFFF0000"/>
        <rFont val="ＭＳ Ｐゴシック"/>
        <family val="3"/>
        <charset val="128"/>
        <scheme val="minor"/>
      </rPr>
      <t>５</t>
    </r>
    <rPh sb="2" eb="4">
      <t>シキュウ</t>
    </rPh>
    <rPh sb="19" eb="21">
      <t>シキュウ</t>
    </rPh>
    <phoneticPr fontId="11"/>
  </si>
  <si>
    <t>支給方法
※７</t>
    <rPh sb="0" eb="2">
      <t>シキュウ</t>
    </rPh>
    <rPh sb="2" eb="4">
      <t>ホウホウ</t>
    </rPh>
    <phoneticPr fontId="11"/>
  </si>
  <si>
    <t>今年度
支給月数
※８</t>
    <rPh sb="0" eb="3">
      <t>コンネンド</t>
    </rPh>
    <rPh sb="4" eb="6">
      <t>シキュウ</t>
    </rPh>
    <rPh sb="6" eb="8">
      <t>ツキスウ</t>
    </rPh>
    <phoneticPr fontId="11"/>
  </si>
  <si>
    <t>　  介護福祉士試験の合否は問わないが、４年目で不合格であった場合は必ず５年目に受験すること。</t>
  </si>
  <si>
    <t>※　「資格」の「取得予定」欄には、各年目に取得する予定の資格を記入すること。また、「取得実績」欄には、過去の期間について、各年目の末日に保有していた資格を記入すること。</t>
    <rPh sb="3" eb="5">
      <t>シカク</t>
    </rPh>
    <rPh sb="8" eb="10">
      <t>シュトク</t>
    </rPh>
    <rPh sb="10" eb="12">
      <t>ヨテイ</t>
    </rPh>
    <rPh sb="13" eb="14">
      <t>ラン</t>
    </rPh>
    <rPh sb="17" eb="18">
      <t>カク</t>
    </rPh>
    <rPh sb="18" eb="20">
      <t>ネンメ</t>
    </rPh>
    <rPh sb="21" eb="23">
      <t>シュトク</t>
    </rPh>
    <rPh sb="25" eb="27">
      <t>ヨテイ</t>
    </rPh>
    <rPh sb="28" eb="30">
      <t>シカク</t>
    </rPh>
    <rPh sb="31" eb="33">
      <t>キニュウ</t>
    </rPh>
    <rPh sb="42" eb="44">
      <t>シュトク</t>
    </rPh>
    <rPh sb="44" eb="46">
      <t>ジッセキ</t>
    </rPh>
    <rPh sb="47" eb="48">
      <t>ラン</t>
    </rPh>
    <rPh sb="51" eb="53">
      <t>カコ</t>
    </rPh>
    <rPh sb="54" eb="56">
      <t>キカン</t>
    </rPh>
    <rPh sb="61" eb="62">
      <t>カク</t>
    </rPh>
    <rPh sb="62" eb="64">
      <t>ネンメ</t>
    </rPh>
    <rPh sb="65" eb="66">
      <t>マツ</t>
    </rPh>
    <rPh sb="66" eb="67">
      <t>ニチ</t>
    </rPh>
    <rPh sb="68" eb="70">
      <t>ホユウ</t>
    </rPh>
    <rPh sb="74" eb="76">
      <t>シカク</t>
    </rPh>
    <rPh sb="77" eb="79">
      <t>キニュウ</t>
    </rPh>
    <phoneticPr fontId="12"/>
  </si>
  <si>
    <t>返還方法
※２</t>
    <rPh sb="0" eb="2">
      <t>ヘンカン</t>
    </rPh>
    <rPh sb="2" eb="4">
      <t>ホウホウ</t>
    </rPh>
    <phoneticPr fontId="11"/>
  </si>
  <si>
    <t>一月当たりの返済額
（返済年額／12ヵ月）
※３</t>
    <rPh sb="6" eb="8">
      <t>ヘンサイ</t>
    </rPh>
    <rPh sb="11" eb="13">
      <t>ヘンサイ</t>
    </rPh>
    <rPh sb="13" eb="14">
      <t>ネン</t>
    </rPh>
    <rPh sb="14" eb="15">
      <t>ガク</t>
    </rPh>
    <rPh sb="19" eb="20">
      <t>ゲツ</t>
    </rPh>
    <phoneticPr fontId="11"/>
  </si>
  <si>
    <t>今年度
返済月数
※４</t>
    <rPh sb="0" eb="3">
      <t>コンネンド</t>
    </rPh>
    <rPh sb="4" eb="6">
      <t>ヘンサイ</t>
    </rPh>
    <rPh sb="6" eb="8">
      <t>ゲッスウ</t>
    </rPh>
    <phoneticPr fontId="11"/>
  </si>
  <si>
    <t>※１　対象者が当該月に実際に返済した額を記載すること。</t>
    <rPh sb="3" eb="6">
      <t>タイショウシャ</t>
    </rPh>
    <rPh sb="7" eb="9">
      <t>トウガイ</t>
    </rPh>
    <rPh sb="9" eb="10">
      <t>ツキ</t>
    </rPh>
    <rPh sb="11" eb="13">
      <t>ジッサイ</t>
    </rPh>
    <rPh sb="14" eb="16">
      <t>ヘンサイ</t>
    </rPh>
    <rPh sb="18" eb="19">
      <t>ガク</t>
    </rPh>
    <rPh sb="20" eb="22">
      <t>キサイ</t>
    </rPh>
    <phoneticPr fontId="11"/>
  </si>
  <si>
    <t>※２　「月賦」、「月賦半年賦併用」、「半年賦」、「年賦」、「その他」　から選択して入力すること。「その他」の場合は詳細を備考欄に入力すること。</t>
    <rPh sb="4" eb="6">
      <t>ゲップ</t>
    </rPh>
    <rPh sb="9" eb="16">
      <t>ゲップハンネンプヘイヨウ</t>
    </rPh>
    <rPh sb="19" eb="22">
      <t>ハンネンプ</t>
    </rPh>
    <rPh sb="25" eb="27">
      <t>ネンプ</t>
    </rPh>
    <rPh sb="32" eb="33">
      <t>タ</t>
    </rPh>
    <rPh sb="37" eb="39">
      <t>センタク</t>
    </rPh>
    <rPh sb="41" eb="43">
      <t>ニュウリョク</t>
    </rPh>
    <rPh sb="51" eb="52">
      <t>タ</t>
    </rPh>
    <rPh sb="54" eb="56">
      <t>バアイ</t>
    </rPh>
    <rPh sb="57" eb="59">
      <t>ショウサイ</t>
    </rPh>
    <rPh sb="60" eb="62">
      <t>ビコウ</t>
    </rPh>
    <rPh sb="62" eb="63">
      <t>ラン</t>
    </rPh>
    <rPh sb="64" eb="66">
      <t>ニュウリョク</t>
    </rPh>
    <phoneticPr fontId="11"/>
  </si>
  <si>
    <t>※３　奨学金返還証明書に記載された年間の返還金額を１２で除した額を記入すること。小数点以下切り上げ。</t>
    <rPh sb="3" eb="6">
      <t>ショウガクキン</t>
    </rPh>
    <rPh sb="6" eb="8">
      <t>ヘンカン</t>
    </rPh>
    <rPh sb="8" eb="11">
      <t>ショウメイショ</t>
    </rPh>
    <rPh sb="12" eb="14">
      <t>キサイ</t>
    </rPh>
    <rPh sb="17" eb="19">
      <t>ネンカン</t>
    </rPh>
    <rPh sb="20" eb="22">
      <t>ヘンカン</t>
    </rPh>
    <rPh sb="22" eb="24">
      <t>キンガク</t>
    </rPh>
    <rPh sb="28" eb="29">
      <t>ジョ</t>
    </rPh>
    <rPh sb="31" eb="32">
      <t>ガク</t>
    </rPh>
    <rPh sb="33" eb="35">
      <t>キニュウ</t>
    </rPh>
    <phoneticPr fontId="11"/>
  </si>
  <si>
    <t>※４　補助申請期間中に奨学金を返済した月数（数字）を記入すること。</t>
    <rPh sb="3" eb="5">
      <t>ホジョ</t>
    </rPh>
    <rPh sb="5" eb="7">
      <t>シンセイ</t>
    </rPh>
    <rPh sb="7" eb="9">
      <t>キカン</t>
    </rPh>
    <rPh sb="9" eb="10">
      <t>チュウ</t>
    </rPh>
    <rPh sb="11" eb="14">
      <t>ショウガクキン</t>
    </rPh>
    <rPh sb="15" eb="17">
      <t>ヘンサイ</t>
    </rPh>
    <rPh sb="19" eb="21">
      <t>ツキスウ</t>
    </rPh>
    <rPh sb="22" eb="24">
      <t>スウジ</t>
    </rPh>
    <rPh sb="26" eb="28">
      <t>キニュウ</t>
    </rPh>
    <phoneticPr fontId="12"/>
  </si>
  <si>
    <t>※５　対象者に当該月に実際に支給した額を記載すること。</t>
    <rPh sb="3" eb="6">
      <t>タイショウシャ</t>
    </rPh>
    <rPh sb="7" eb="9">
      <t>トウガイ</t>
    </rPh>
    <rPh sb="9" eb="10">
      <t>ツキ</t>
    </rPh>
    <rPh sb="11" eb="13">
      <t>ジッサイ</t>
    </rPh>
    <rPh sb="14" eb="16">
      <t>シキュウ</t>
    </rPh>
    <rPh sb="18" eb="19">
      <t>ガク</t>
    </rPh>
    <rPh sb="20" eb="22">
      <t>キサイ</t>
    </rPh>
    <phoneticPr fontId="11"/>
  </si>
  <si>
    <t>※６　「手当」、「一時金」、「基本給」、「その他」　から選択して入力すること。「その他」の場合は詳細を備考欄に入力すること。</t>
    <rPh sb="4" eb="6">
      <t>テアテ</t>
    </rPh>
    <rPh sb="9" eb="12">
      <t>イチジキン</t>
    </rPh>
    <rPh sb="15" eb="18">
      <t>キホンキュウ</t>
    </rPh>
    <phoneticPr fontId="11"/>
  </si>
  <si>
    <t>※７　対象者に手当等を支給した月数（数字）を記入すること。</t>
    <rPh sb="3" eb="6">
      <t>タイショウシャ</t>
    </rPh>
    <rPh sb="7" eb="9">
      <t>テアテ</t>
    </rPh>
    <rPh sb="9" eb="10">
      <t>トウ</t>
    </rPh>
    <rPh sb="11" eb="13">
      <t>シキュウ</t>
    </rPh>
    <rPh sb="15" eb="17">
      <t>ツキスウ</t>
    </rPh>
    <rPh sb="18" eb="20">
      <t>スウジ</t>
    </rPh>
    <rPh sb="22" eb="24">
      <t>キニュウ</t>
    </rPh>
    <phoneticPr fontId="11"/>
  </si>
  <si>
    <r>
      <t>※２　Ｄ欄には、</t>
    </r>
    <r>
      <rPr>
        <sz val="12"/>
        <rFont val="ＭＳ Ｐゴシック"/>
        <family val="3"/>
        <charset val="128"/>
        <scheme val="minor"/>
      </rPr>
      <t>原則として別記様式第2号－２「４　返済スケジュール」の「一月当たりの返済額」×「今年度返済月数」の額と、「返済額（総額）」とを比較して小さい方の額が対象者ごとに反映。</t>
    </r>
    <rPh sb="4" eb="5">
      <t>ラン</t>
    </rPh>
    <rPh sb="8" eb="10">
      <t>ゲンソク</t>
    </rPh>
    <rPh sb="13" eb="15">
      <t>ベッキ</t>
    </rPh>
    <rPh sb="15" eb="17">
      <t>ヨウシキ</t>
    </rPh>
    <rPh sb="17" eb="18">
      <t>ダイ</t>
    </rPh>
    <rPh sb="19" eb="20">
      <t>ゴウ</t>
    </rPh>
    <phoneticPr fontId="11"/>
  </si>
  <si>
    <t>※３　Ｅ欄には、５万円に、別記様式第2号－２「４　返済スケジュール」の「今年度返済月数」と「５　支給スケジュール」の「今年度支給月数」のうち小さい月数を乗じて得た額が反映。</t>
    <rPh sb="4" eb="5">
      <t>ラン</t>
    </rPh>
    <rPh sb="9" eb="11">
      <t>マンエン</t>
    </rPh>
    <rPh sb="13" eb="15">
      <t>ベッキ</t>
    </rPh>
    <rPh sb="15" eb="17">
      <t>ヨウシキ</t>
    </rPh>
    <rPh sb="17" eb="18">
      <t>ダイ</t>
    </rPh>
    <rPh sb="19" eb="20">
      <t>ゴウ</t>
    </rPh>
    <rPh sb="76" eb="77">
      <t>ジョウ</t>
    </rPh>
    <rPh sb="79" eb="80">
      <t>エ</t>
    </rPh>
    <rPh sb="81" eb="82">
      <t>ガク</t>
    </rPh>
    <rPh sb="83" eb="85">
      <t>ハンエイ</t>
    </rPh>
    <phoneticPr fontId="11"/>
  </si>
  <si>
    <t>補助対象期間
開始時点
での
保有資格</t>
    <rPh sb="0" eb="6">
      <t>ホジョタイショウキカン</t>
    </rPh>
    <rPh sb="7" eb="9">
      <t>カイシ</t>
    </rPh>
    <rPh sb="9" eb="11">
      <t>ジテン</t>
    </rPh>
    <rPh sb="15" eb="17">
      <t>ホユウ</t>
    </rPh>
    <rPh sb="17" eb="19">
      <t>シカク</t>
    </rPh>
    <phoneticPr fontId="11"/>
  </si>
  <si>
    <t>※　令和２年度に初めて対象者となった者については、補助対象期間開始月から２年以内に介護職員初任者研修、４年以内に実務者研修を修了すること。また、４年以内に介護福祉士となる資格を取得していない者は、５年目に介護福祉士試験を受験すること。介護福祉士試験の合否は問わない。　</t>
    <rPh sb="2" eb="4">
      <t>レイワ</t>
    </rPh>
    <rPh sb="5" eb="7">
      <t>ネンド</t>
    </rPh>
    <rPh sb="8" eb="9">
      <t>ハジ</t>
    </rPh>
    <rPh sb="11" eb="13">
      <t>タイショウ</t>
    </rPh>
    <rPh sb="13" eb="14">
      <t>シャ</t>
    </rPh>
    <rPh sb="18" eb="19">
      <t>モノ</t>
    </rPh>
    <rPh sb="25" eb="27">
      <t>ホジョ</t>
    </rPh>
    <rPh sb="27" eb="29">
      <t>タイショウ</t>
    </rPh>
    <rPh sb="29" eb="31">
      <t>キカン</t>
    </rPh>
    <rPh sb="31" eb="33">
      <t>カイシ</t>
    </rPh>
    <rPh sb="33" eb="34">
      <t>ツキ</t>
    </rPh>
    <rPh sb="37" eb="38">
      <t>ネン</t>
    </rPh>
    <rPh sb="38" eb="40">
      <t>イナイ</t>
    </rPh>
    <rPh sb="41" eb="43">
      <t>カイゴ</t>
    </rPh>
    <rPh sb="43" eb="45">
      <t>ショクイン</t>
    </rPh>
    <rPh sb="45" eb="48">
      <t>ショニンシャ</t>
    </rPh>
    <rPh sb="48" eb="50">
      <t>ケンシュウ</t>
    </rPh>
    <rPh sb="52" eb="53">
      <t>ネン</t>
    </rPh>
    <rPh sb="53" eb="55">
      <t>イナイ</t>
    </rPh>
    <rPh sb="56" eb="59">
      <t>ジツムシャ</t>
    </rPh>
    <rPh sb="59" eb="61">
      <t>ケンシュウ</t>
    </rPh>
    <rPh sb="62" eb="64">
      <t>シュウリョウ</t>
    </rPh>
    <phoneticPr fontId="12"/>
  </si>
  <si>
    <t>※　令和３年度以降に初めて対象者となった者については、補助対象期間開始月から１年以内に介護職員初任者研修、３年以内に実務者研修を修了すること。また、３年以内に介護福祉士となる資格を取得していない者は、４年目及び５年目に介護福祉士試験を受験すること。</t>
    <rPh sb="2" eb="4">
      <t>レイワ</t>
    </rPh>
    <rPh sb="5" eb="7">
      <t>ネンド</t>
    </rPh>
    <rPh sb="7" eb="9">
      <t>イコウ</t>
    </rPh>
    <rPh sb="10" eb="11">
      <t>ハジ</t>
    </rPh>
    <rPh sb="13" eb="15">
      <t>タイショウ</t>
    </rPh>
    <rPh sb="15" eb="16">
      <t>シャ</t>
    </rPh>
    <rPh sb="20" eb="21">
      <t>モノ</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</si>
</sst>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
    <numFmt numFmtId="177" formatCode="#"/>
    <numFmt numFmtId="178" formatCode="#,###&quot;年目&quot;"/>
    <numFmt numFmtId="179" formatCode="#&quot;月&quot;"/>
    <numFmt numFmtId="180" formatCode="#&quot;ヶ月&quot;"/>
    <numFmt numFmtId="181" formatCode="0_ ;[Red]\-0\ "/>
    <numFmt numFmtId="182" formatCode="ggge&quot;年度&quot;"/>
    <numFmt numFmtId="183" formatCode="yyyy&quot;年&quot;m&quot;月&quot;d&quot;日&quot;;@"/>
  </numFmts>
  <fonts count="3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indexed="8"/>
      <name val="ＭＳ Ｐゴシック"/>
      <family val="3"/>
      <charset val="128"/>
    </font>
    <font>
      <sz val="11"/>
      <name val="ＭＳ Ｐゴシック"/>
      <family val="3"/>
      <charset val="128"/>
      <scheme val="minor"/>
    </font>
    <font>
      <b/>
      <sz val="11"/>
      <name val="ＭＳ Ｐゴシック"/>
      <family val="3"/>
      <charset val="128"/>
      <scheme val="minor"/>
    </font>
    <font>
      <sz val="6"/>
      <name val="ＭＳ Ｐゴシック"/>
      <family val="3"/>
      <charset val="128"/>
      <scheme val="minor"/>
    </font>
    <font>
      <b/>
      <sz val="12"/>
      <color indexed="8"/>
      <name val="ＭＳ Ｐゴシック"/>
      <family val="3"/>
      <charset val="128"/>
    </font>
    <font>
      <sz val="12"/>
      <name val="ＭＳ Ｐゴシック"/>
      <family val="3"/>
      <charset val="128"/>
      <scheme val="minor"/>
    </font>
    <font>
      <sz val="10"/>
      <name val="HGP創英角ﾎﾟｯﾌﾟ体"/>
      <family val="3"/>
      <charset val="128"/>
    </font>
    <font>
      <sz val="6"/>
      <name val="ＭＳ Ｐゴシック"/>
      <family val="2"/>
      <charset val="128"/>
      <scheme val="minor"/>
    </font>
    <font>
      <sz val="11"/>
      <color theme="1"/>
      <name val="ＭＳ Ｐゴシック"/>
      <family val="2"/>
      <scheme val="minor"/>
    </font>
    <font>
      <sz val="10"/>
      <name val="ＭＳ Ｐゴシック"/>
      <family val="3"/>
      <charset val="128"/>
      <scheme val="minor"/>
    </font>
    <font>
      <b/>
      <sz val="12"/>
      <name val="ＭＳ Ｐゴシック"/>
      <family val="3"/>
      <charset val="128"/>
    </font>
    <font>
      <b/>
      <sz val="11"/>
      <name val="MSPゴシック"/>
      <family val="3"/>
      <charset val="128"/>
    </font>
    <font>
      <sz val="11"/>
      <name val="ＭＳ Ｐゴシック"/>
      <family val="2"/>
      <charset val="128"/>
      <scheme val="minor"/>
    </font>
    <font>
      <b/>
      <sz val="12"/>
      <name val="ＭＳ Ｐゴシック"/>
      <family val="2"/>
      <charset val="128"/>
    </font>
    <font>
      <sz val="14"/>
      <name val="ＭＳ Ｐゴシック"/>
      <family val="3"/>
      <charset val="128"/>
      <scheme val="minor"/>
    </font>
    <font>
      <sz val="9"/>
      <name val="MSPゴシック"/>
      <family val="3"/>
      <charset val="128"/>
    </font>
    <font>
      <sz val="11"/>
      <name val="MSPゴシック"/>
      <family val="3"/>
      <charset val="128"/>
    </font>
    <font>
      <sz val="12"/>
      <name val="MSPゴシック"/>
      <family val="3"/>
      <charset val="128"/>
    </font>
    <font>
      <sz val="12"/>
      <color rgb="FFFF0000"/>
      <name val="MSPゴシック"/>
      <family val="3"/>
      <charset val="128"/>
    </font>
    <font>
      <u/>
      <sz val="12"/>
      <color rgb="FFFF0000"/>
      <name val="ＭＳ Ｐゴシック"/>
      <family val="3"/>
      <charset val="128"/>
      <scheme val="minor"/>
    </font>
    <font>
      <sz val="12"/>
      <name val="ＭＳ Ｐゴシック"/>
      <family val="2"/>
      <charset val="128"/>
      <scheme val="minor"/>
    </font>
    <font>
      <sz val="12"/>
      <color indexed="81"/>
      <name val="BIZ UDPゴシック"/>
      <family val="3"/>
      <charset val="128"/>
    </font>
    <font>
      <sz val="11"/>
      <color indexed="81"/>
      <name val="BIZ UDPゴシック"/>
      <family val="3"/>
      <charset val="128"/>
    </font>
    <font>
      <sz val="14"/>
      <name val="MSPゴシック"/>
      <family val="3"/>
      <charset val="128"/>
    </font>
    <font>
      <b/>
      <sz val="12"/>
      <color indexed="12"/>
      <name val="BIZ UDPゴシック"/>
      <family val="3"/>
      <charset val="128"/>
    </font>
    <font>
      <sz val="12"/>
      <color indexed="12"/>
      <name val="BIZ UDPゴシック"/>
      <family val="3"/>
      <charset val="128"/>
    </font>
    <font>
      <b/>
      <sz val="12"/>
      <color indexed="12"/>
      <name val="BIZ UDゴシック"/>
      <family val="3"/>
      <charset val="128"/>
    </font>
    <font>
      <sz val="12"/>
      <color indexed="81"/>
      <name val="BIZ UDゴシック"/>
      <family val="3"/>
      <charset val="128"/>
    </font>
    <font>
      <sz val="16"/>
      <name val="MSPゴシック"/>
      <family val="3"/>
      <charset val="128"/>
    </font>
    <font>
      <sz val="9"/>
      <color indexed="81"/>
      <name val="BIZ UDPゴシック"/>
      <family val="3"/>
      <charset val="128"/>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6" tint="0.59999389629810485"/>
        <bgColor indexed="64"/>
      </patternFill>
    </fill>
  </fills>
  <borders count="23">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diagonal/>
    </border>
    <border>
      <left style="hair">
        <color indexed="64"/>
      </left>
      <right style="thin">
        <color indexed="64"/>
      </right>
      <top style="thin">
        <color indexed="64"/>
      </top>
      <bottom style="thin">
        <color indexed="64"/>
      </bottom>
      <diagonal/>
    </border>
  </borders>
  <cellStyleXfs count="14">
    <xf numFmtId="0" fontId="0" fillId="0" borderId="0">
      <alignment vertical="center"/>
    </xf>
    <xf numFmtId="38" fontId="8" fillId="0" borderId="0" applyFont="0" applyFill="0" applyBorder="0" applyAlignment="0" applyProtection="0">
      <alignment vertical="center"/>
    </xf>
    <xf numFmtId="0" fontId="6" fillId="0" borderId="0">
      <alignment vertical="center"/>
    </xf>
    <xf numFmtId="38" fontId="16" fillId="0" borderId="0" applyFont="0" applyFill="0" applyBorder="0" applyAlignment="0" applyProtection="0">
      <alignment vertical="center"/>
    </xf>
    <xf numFmtId="0" fontId="16" fillId="0" borderId="0"/>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170">
    <xf numFmtId="0" fontId="0" fillId="0" borderId="0" xfId="0">
      <alignment vertical="center"/>
    </xf>
    <xf numFmtId="0" fontId="9" fillId="0" borderId="0" xfId="0" applyFont="1">
      <alignment vertical="center"/>
    </xf>
    <xf numFmtId="38" fontId="9" fillId="0" borderId="0" xfId="1" applyFont="1">
      <alignment vertical="center"/>
    </xf>
    <xf numFmtId="0" fontId="9" fillId="0" borderId="0" xfId="0" applyFont="1" applyAlignment="1">
      <alignment horizontal="center" vertical="center"/>
    </xf>
    <xf numFmtId="0" fontId="13" fillId="0" borderId="0" xfId="0" applyFont="1">
      <alignment vertical="center"/>
    </xf>
    <xf numFmtId="0" fontId="9" fillId="0" borderId="0" xfId="0" applyFont="1" applyAlignment="1">
      <alignment vertical="center" wrapText="1"/>
    </xf>
    <xf numFmtId="0" fontId="13" fillId="0" borderId="0" xfId="0" applyFont="1" applyAlignment="1">
      <alignment horizontal="left" vertical="center"/>
    </xf>
    <xf numFmtId="38" fontId="18" fillId="0" borderId="0" xfId="1" applyFont="1" applyAlignment="1">
      <alignment horizontal="right" vertical="center"/>
    </xf>
    <xf numFmtId="0" fontId="9" fillId="0" borderId="0" xfId="0" applyFont="1" applyAlignment="1">
      <alignment horizontal="right" vertical="center"/>
    </xf>
    <xf numFmtId="0" fontId="9" fillId="0" borderId="6" xfId="0" applyFont="1" applyBorder="1" applyAlignment="1">
      <alignment horizontal="center"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3" fillId="0" borderId="0" xfId="7" applyFont="1">
      <alignment vertical="center"/>
    </xf>
    <xf numFmtId="38" fontId="21" fillId="0" borderId="0" xfId="1" applyFont="1" applyAlignment="1">
      <alignment horizontal="right" vertical="center"/>
    </xf>
    <xf numFmtId="0" fontId="23" fillId="0" borderId="0" xfId="4" applyFont="1"/>
    <xf numFmtId="0" fontId="23" fillId="0" borderId="0" xfId="4" applyFont="1" applyAlignment="1">
      <alignment horizontal="left"/>
    </xf>
    <xf numFmtId="0" fontId="23" fillId="0" borderId="0" xfId="4" applyFont="1" applyAlignment="1">
      <alignment horizontal="center"/>
    </xf>
    <xf numFmtId="0" fontId="24" fillId="0" borderId="0" xfId="4" applyFont="1" applyAlignment="1">
      <alignment vertical="center"/>
    </xf>
    <xf numFmtId="0" fontId="24" fillId="0" borderId="0" xfId="4" applyFont="1"/>
    <xf numFmtId="0" fontId="24" fillId="0" borderId="0" xfId="4" applyFont="1" applyAlignment="1">
      <alignment horizontal="center"/>
    </xf>
    <xf numFmtId="0" fontId="25" fillId="0" borderId="0" xfId="4" applyFont="1"/>
    <xf numFmtId="0" fontId="25" fillId="0" borderId="0" xfId="4" applyFont="1" applyAlignment="1">
      <alignment vertical="center"/>
    </xf>
    <xf numFmtId="0" fontId="23" fillId="0" borderId="0" xfId="4" applyFont="1" applyAlignment="1">
      <alignment horizontal="center" vertical="center"/>
    </xf>
    <xf numFmtId="0" fontId="23" fillId="0" borderId="7" xfId="4" applyFont="1" applyBorder="1" applyAlignment="1">
      <alignment horizontal="center" vertical="center"/>
    </xf>
    <xf numFmtId="0" fontId="26" fillId="0" borderId="0" xfId="4" applyFont="1"/>
    <xf numFmtId="0" fontId="20" fillId="0" borderId="0" xfId="7" applyFont="1">
      <alignment vertical="center"/>
    </xf>
    <xf numFmtId="0" fontId="22" fillId="0" borderId="1" xfId="7" applyFont="1" applyBorder="1" applyAlignment="1">
      <alignment horizontal="center" vertical="center"/>
    </xf>
    <xf numFmtId="0" fontId="9" fillId="3" borderId="4" xfId="7" applyFont="1" applyFill="1" applyBorder="1">
      <alignment vertical="center"/>
    </xf>
    <xf numFmtId="0" fontId="13" fillId="0" borderId="4" xfId="7" applyFont="1" applyBorder="1" applyAlignment="1">
      <alignment horizontal="center" vertical="center"/>
    </xf>
    <xf numFmtId="0" fontId="10" fillId="0" borderId="5" xfId="7" applyFont="1" applyBorder="1">
      <alignment vertical="center"/>
    </xf>
    <xf numFmtId="0" fontId="3" fillId="0" borderId="0" xfId="8">
      <alignment vertical="center"/>
    </xf>
    <xf numFmtId="0" fontId="19" fillId="0" borderId="0" xfId="4" applyFont="1"/>
    <xf numFmtId="0" fontId="24" fillId="0" borderId="4" xfId="8" applyFont="1" applyBorder="1" applyAlignment="1">
      <alignment horizontal="center" vertical="center"/>
    </xf>
    <xf numFmtId="0" fontId="23" fillId="0" borderId="0" xfId="8" applyFont="1">
      <alignment vertical="center"/>
    </xf>
    <xf numFmtId="0" fontId="25" fillId="0" borderId="0" xfId="9" applyFont="1">
      <alignment vertical="center"/>
    </xf>
    <xf numFmtId="0" fontId="28" fillId="0" borderId="0" xfId="7" applyFont="1">
      <alignment vertical="center"/>
    </xf>
    <xf numFmtId="38" fontId="18" fillId="0" borderId="0" xfId="1" applyFont="1" applyFill="1" applyAlignment="1">
      <alignment horizontal="right" vertical="center"/>
    </xf>
    <xf numFmtId="0" fontId="9" fillId="0" borderId="0" xfId="0" applyFont="1" applyAlignment="1">
      <alignment horizontal="left" vertical="center"/>
    </xf>
    <xf numFmtId="38" fontId="9" fillId="0" borderId="0" xfId="1" applyFont="1" applyFill="1">
      <alignment vertical="center"/>
    </xf>
    <xf numFmtId="0" fontId="17" fillId="0" borderId="17" xfId="0" applyFont="1" applyBorder="1" applyAlignment="1">
      <alignment horizontal="center" vertical="center" wrapText="1"/>
    </xf>
    <xf numFmtId="0" fontId="17" fillId="0" borderId="19" xfId="0" applyFont="1" applyBorder="1" applyAlignment="1">
      <alignment horizontal="center" vertical="center" wrapText="1"/>
    </xf>
    <xf numFmtId="38" fontId="9" fillId="0" borderId="0" xfId="1" applyFont="1" applyFill="1" applyBorder="1" applyAlignment="1">
      <alignment vertical="center"/>
    </xf>
    <xf numFmtId="38" fontId="9" fillId="0" borderId="0" xfId="1" applyFont="1" applyFill="1" applyBorder="1">
      <alignment vertical="center"/>
    </xf>
    <xf numFmtId="49" fontId="14" fillId="0" borderId="0" xfId="0" applyNumberFormat="1" applyFont="1" applyAlignment="1">
      <alignment horizontal="center" vertical="center" wrapText="1"/>
    </xf>
    <xf numFmtId="0" fontId="9" fillId="0" borderId="4" xfId="0" applyFont="1" applyBorder="1" applyAlignment="1">
      <alignment horizontal="center" vertical="center" wrapText="1"/>
    </xf>
    <xf numFmtId="0" fontId="9" fillId="0" borderId="4" xfId="0" applyFont="1" applyBorder="1" applyAlignment="1">
      <alignment horizontal="center" vertical="center"/>
    </xf>
    <xf numFmtId="0" fontId="9" fillId="0" borderId="4" xfId="0" applyFont="1" applyBorder="1" applyAlignment="1" applyProtection="1">
      <alignment horizontal="center" vertical="center"/>
      <protection locked="0"/>
    </xf>
    <xf numFmtId="0" fontId="13" fillId="0" borderId="0" xfId="0" applyFont="1" applyAlignment="1">
      <alignment horizontal="distributed" vertical="center"/>
    </xf>
    <xf numFmtId="0" fontId="24" fillId="0" borderId="0" xfId="4" applyFont="1" applyAlignment="1">
      <alignment horizontal="distributed"/>
    </xf>
    <xf numFmtId="0" fontId="31" fillId="0" borderId="14" xfId="4" applyFont="1" applyBorder="1" applyAlignment="1">
      <alignment horizontal="left" vertical="center" wrapText="1"/>
    </xf>
    <xf numFmtId="0" fontId="31" fillId="0" borderId="3" xfId="4" applyFont="1" applyBorder="1" applyAlignment="1">
      <alignment horizontal="left" vertical="center" wrapText="1"/>
    </xf>
    <xf numFmtId="0" fontId="31" fillId="0" borderId="6" xfId="4" applyFont="1" applyBorder="1" applyAlignment="1">
      <alignment horizontal="left" vertical="center" wrapText="1"/>
    </xf>
    <xf numFmtId="0" fontId="31" fillId="0" borderId="4" xfId="4" applyFont="1" applyBorder="1" applyAlignment="1">
      <alignment horizontal="left" vertical="center" wrapText="1" shrinkToFit="1"/>
    </xf>
    <xf numFmtId="0" fontId="31" fillId="0" borderId="4" xfId="4" applyFont="1" applyBorder="1" applyAlignment="1">
      <alignment horizontal="left" vertical="center" wrapText="1"/>
    </xf>
    <xf numFmtId="0" fontId="31" fillId="0" borderId="6" xfId="4" applyFont="1" applyBorder="1" applyAlignment="1">
      <alignment horizontal="left" vertical="center" wrapText="1" shrinkToFit="1"/>
    </xf>
    <xf numFmtId="0" fontId="31" fillId="4" borderId="4" xfId="11" applyFont="1" applyFill="1" applyBorder="1" applyAlignment="1">
      <alignment horizontal="center" vertical="center" shrinkToFit="1"/>
    </xf>
    <xf numFmtId="0" fontId="31" fillId="4" borderId="5" xfId="9" applyFont="1" applyFill="1" applyBorder="1" applyAlignment="1">
      <alignment horizontal="center" vertical="center"/>
    </xf>
    <xf numFmtId="0" fontId="31" fillId="4" borderId="5" xfId="8" applyFont="1" applyFill="1" applyBorder="1" applyAlignment="1">
      <alignment horizontal="center" vertical="center"/>
    </xf>
    <xf numFmtId="0" fontId="31" fillId="4" borderId="4" xfId="9" applyFont="1" applyFill="1" applyBorder="1" applyAlignment="1">
      <alignment horizontal="center" vertical="center" wrapText="1"/>
    </xf>
    <xf numFmtId="0" fontId="31" fillId="5" borderId="5" xfId="11" applyFont="1" applyFill="1" applyBorder="1" applyAlignment="1">
      <alignment vertical="center" shrinkToFit="1"/>
    </xf>
    <xf numFmtId="0" fontId="31" fillId="5" borderId="7" xfId="11" applyFont="1" applyFill="1" applyBorder="1" applyAlignment="1">
      <alignment vertical="center" shrinkToFit="1"/>
    </xf>
    <xf numFmtId="55" fontId="31" fillId="0" borderId="3" xfId="11" applyNumberFormat="1" applyFont="1" applyBorder="1" applyAlignment="1">
      <alignment horizontal="center" vertical="center" shrinkToFit="1"/>
    </xf>
    <xf numFmtId="182" fontId="13" fillId="0" borderId="0" xfId="10" applyNumberFormat="1" applyFont="1">
      <alignment vertical="center"/>
    </xf>
    <xf numFmtId="0" fontId="36" fillId="5" borderId="4" xfId="12" applyFont="1" applyFill="1" applyBorder="1" applyAlignment="1">
      <alignment horizontal="center" vertical="center" shrinkToFit="1"/>
    </xf>
    <xf numFmtId="55" fontId="36" fillId="5" borderId="3" xfId="12" applyNumberFormat="1" applyFont="1" applyFill="1" applyBorder="1" applyAlignment="1">
      <alignment horizontal="center" vertical="center" shrinkToFit="1"/>
    </xf>
    <xf numFmtId="179" fontId="13" fillId="0" borderId="22" xfId="0" applyNumberFormat="1" applyFont="1" applyBorder="1" applyAlignment="1">
      <alignment horizontal="center" vertical="center" shrinkToFit="1"/>
    </xf>
    <xf numFmtId="179" fontId="13" fillId="5" borderId="20" xfId="0" applyNumberFormat="1" applyFont="1" applyFill="1" applyBorder="1" applyAlignment="1">
      <alignment horizontal="center" vertical="center"/>
    </xf>
    <xf numFmtId="180" fontId="13" fillId="5" borderId="3" xfId="0" applyNumberFormat="1" applyFont="1" applyFill="1" applyBorder="1" applyAlignment="1">
      <alignment horizontal="center" vertical="center"/>
    </xf>
    <xf numFmtId="181" fontId="13" fillId="5" borderId="3" xfId="0" applyNumberFormat="1" applyFont="1" applyFill="1" applyBorder="1" applyAlignment="1">
      <alignment horizontal="center" vertical="center"/>
    </xf>
    <xf numFmtId="178" fontId="13" fillId="5" borderId="4" xfId="0" applyNumberFormat="1"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6" xfId="0" applyFont="1" applyFill="1" applyBorder="1" applyAlignment="1">
      <alignment horizontal="center" vertical="center" shrinkToFit="1"/>
    </xf>
    <xf numFmtId="38" fontId="13" fillId="0" borderId="4" xfId="1" applyFont="1" applyBorder="1" applyAlignment="1">
      <alignment vertical="center" shrinkToFit="1"/>
    </xf>
    <xf numFmtId="0" fontId="13" fillId="0" borderId="4" xfId="0" applyFont="1" applyBorder="1" applyAlignment="1">
      <alignment horizontal="center" vertical="center" shrinkToFit="1"/>
    </xf>
    <xf numFmtId="38" fontId="13" fillId="0" borderId="6" xfId="1" applyFont="1" applyBorder="1" applyAlignment="1">
      <alignment vertical="center" shrinkToFit="1"/>
    </xf>
    <xf numFmtId="0" fontId="13" fillId="0" borderId="6" xfId="0" applyFont="1" applyBorder="1" applyAlignment="1">
      <alignment horizontal="center" vertical="center" shrinkToFit="1"/>
    </xf>
    <xf numFmtId="38" fontId="13" fillId="5" borderId="4" xfId="1" applyFont="1" applyFill="1" applyBorder="1" applyAlignment="1">
      <alignment horizontal="right" vertical="center" shrinkToFit="1"/>
    </xf>
    <xf numFmtId="176" fontId="13" fillId="5" borderId="4" xfId="0" applyNumberFormat="1" applyFont="1" applyFill="1" applyBorder="1" applyAlignment="1">
      <alignment horizontal="right" vertical="center" shrinkToFit="1"/>
    </xf>
    <xf numFmtId="176" fontId="13" fillId="5" borderId="6" xfId="0" applyNumberFormat="1" applyFont="1" applyFill="1" applyBorder="1" applyAlignment="1">
      <alignment horizontal="right" vertical="center" shrinkToFit="1"/>
    </xf>
    <xf numFmtId="38" fontId="22" fillId="5" borderId="4" xfId="3" applyFont="1" applyFill="1" applyBorder="1" applyAlignment="1">
      <alignment horizontal="center" vertical="center"/>
    </xf>
    <xf numFmtId="0" fontId="9" fillId="0" borderId="4" xfId="7" applyFont="1" applyBorder="1" applyAlignment="1">
      <alignment horizontal="center" vertical="center"/>
    </xf>
    <xf numFmtId="176" fontId="22" fillId="5" borderId="8" xfId="13" applyNumberFormat="1" applyFont="1" applyFill="1" applyBorder="1" applyAlignment="1">
      <alignment horizontal="center" vertical="center"/>
    </xf>
    <xf numFmtId="0" fontId="22" fillId="5" borderId="18" xfId="13" applyFont="1" applyFill="1" applyBorder="1" applyAlignment="1">
      <alignment horizontal="center" vertical="center"/>
    </xf>
    <xf numFmtId="176" fontId="22" fillId="5" borderId="8" xfId="7" applyNumberFormat="1" applyFont="1" applyFill="1" applyBorder="1" applyAlignment="1">
      <alignment horizontal="center" vertical="center"/>
    </xf>
    <xf numFmtId="0" fontId="22" fillId="5" borderId="10" xfId="7" applyFont="1" applyFill="1" applyBorder="1" applyAlignment="1">
      <alignment horizontal="center" vertical="center"/>
    </xf>
    <xf numFmtId="176" fontId="22" fillId="5" borderId="10" xfId="7" applyNumberFormat="1" applyFont="1" applyFill="1" applyBorder="1" applyAlignment="1">
      <alignment horizontal="center" vertical="center"/>
    </xf>
    <xf numFmtId="176" fontId="22" fillId="5" borderId="4" xfId="3" applyNumberFormat="1" applyFont="1" applyFill="1" applyBorder="1" applyAlignment="1">
      <alignment horizontal="center" vertical="center"/>
    </xf>
    <xf numFmtId="38" fontId="22" fillId="0" borderId="3" xfId="3" applyFont="1" applyFill="1" applyBorder="1" applyAlignment="1">
      <alignment horizontal="center" vertical="center"/>
    </xf>
    <xf numFmtId="38" fontId="22" fillId="0" borderId="2" xfId="3" applyFont="1" applyFill="1" applyBorder="1" applyAlignment="1">
      <alignment horizontal="center" vertical="center"/>
    </xf>
    <xf numFmtId="0" fontId="22" fillId="0" borderId="3" xfId="7" applyFont="1" applyBorder="1" applyAlignment="1">
      <alignment horizontal="center" vertical="center"/>
    </xf>
    <xf numFmtId="0" fontId="22" fillId="0" borderId="2" xfId="7" applyFont="1" applyBorder="1" applyAlignment="1">
      <alignment horizontal="center" vertical="center"/>
    </xf>
    <xf numFmtId="176" fontId="22" fillId="5" borderId="3" xfId="3" applyNumberFormat="1" applyFont="1" applyFill="1" applyBorder="1" applyAlignment="1">
      <alignment horizontal="center" vertical="center" wrapText="1"/>
    </xf>
    <xf numFmtId="176" fontId="22" fillId="5" borderId="2" xfId="3" applyNumberFormat="1" applyFont="1" applyFill="1" applyBorder="1" applyAlignment="1">
      <alignment horizontal="center" vertical="center" wrapText="1"/>
    </xf>
    <xf numFmtId="176" fontId="22" fillId="0" borderId="3" xfId="7" applyNumberFormat="1" applyFont="1" applyBorder="1" applyAlignment="1">
      <alignment horizontal="center" vertical="center" wrapText="1"/>
    </xf>
    <xf numFmtId="176" fontId="22" fillId="0" borderId="2" xfId="7" applyNumberFormat="1" applyFont="1" applyBorder="1" applyAlignment="1">
      <alignment horizontal="center" vertical="center" wrapText="1"/>
    </xf>
    <xf numFmtId="176" fontId="22" fillId="5" borderId="4" xfId="3" applyNumberFormat="1" applyFont="1" applyFill="1" applyBorder="1" applyAlignment="1">
      <alignment horizontal="center" vertical="center" wrapText="1"/>
    </xf>
    <xf numFmtId="176" fontId="22" fillId="0" borderId="3" xfId="3" applyNumberFormat="1" applyFont="1" applyBorder="1" applyAlignment="1">
      <alignment horizontal="center" vertical="center" wrapText="1"/>
    </xf>
    <xf numFmtId="176" fontId="22" fillId="0" borderId="2" xfId="3" applyNumberFormat="1" applyFont="1" applyBorder="1" applyAlignment="1">
      <alignment horizontal="center" vertical="center" wrapText="1"/>
    </xf>
    <xf numFmtId="0" fontId="9" fillId="3" borderId="4" xfId="7" applyFont="1" applyFill="1" applyBorder="1" applyAlignment="1">
      <alignment horizontal="center" vertical="center" wrapText="1"/>
    </xf>
    <xf numFmtId="0" fontId="9" fillId="3" borderId="4" xfId="7" applyFont="1" applyFill="1" applyBorder="1" applyAlignment="1">
      <alignment horizontal="center" vertical="center"/>
    </xf>
    <xf numFmtId="0" fontId="9" fillId="3" borderId="3" xfId="7" applyFont="1" applyFill="1" applyBorder="1" applyAlignment="1">
      <alignment horizontal="center" vertical="center" wrapText="1"/>
    </xf>
    <xf numFmtId="0" fontId="9" fillId="3" borderId="2" xfId="7" applyFont="1" applyFill="1" applyBorder="1" applyAlignment="1">
      <alignment horizontal="center" vertical="center"/>
    </xf>
    <xf numFmtId="38" fontId="22" fillId="5" borderId="1" xfId="7" applyNumberFormat="1" applyFont="1" applyFill="1" applyBorder="1" applyAlignment="1">
      <alignment horizontal="center" vertical="center"/>
    </xf>
    <xf numFmtId="0" fontId="9" fillId="3" borderId="3" xfId="7" applyFont="1" applyFill="1" applyBorder="1" applyAlignment="1">
      <alignment horizontal="center" vertical="center"/>
    </xf>
    <xf numFmtId="0" fontId="9" fillId="3" borderId="2" xfId="7" applyFont="1" applyFill="1" applyBorder="1" applyAlignment="1">
      <alignment horizontal="center" vertical="center" wrapText="1"/>
    </xf>
    <xf numFmtId="0" fontId="13" fillId="0" borderId="1" xfId="7" applyFont="1" applyBorder="1" applyAlignment="1">
      <alignment horizontal="distributed" vertical="center"/>
    </xf>
    <xf numFmtId="0" fontId="22" fillId="0" borderId="1" xfId="7" applyFont="1" applyBorder="1" applyAlignment="1">
      <alignment horizontal="left" vertical="center" shrinkToFit="1"/>
    </xf>
    <xf numFmtId="0" fontId="13" fillId="0" borderId="5" xfId="7" applyFont="1" applyBorder="1" applyAlignment="1">
      <alignment horizontal="distributed" vertical="center"/>
    </xf>
    <xf numFmtId="0" fontId="22" fillId="0" borderId="5" xfId="7" applyFont="1" applyBorder="1" applyAlignment="1">
      <alignment horizontal="left" vertical="center" shrinkToFit="1"/>
    </xf>
    <xf numFmtId="0" fontId="13" fillId="0" borderId="11" xfId="0" applyFont="1" applyBorder="1" applyAlignment="1">
      <alignment horizontal="left" vertical="center" indent="1" shrinkToFit="1"/>
    </xf>
    <xf numFmtId="0" fontId="13" fillId="0" borderId="12" xfId="0" applyFont="1" applyBorder="1" applyAlignment="1">
      <alignment horizontal="left" vertical="center" indent="1" shrinkToFit="1"/>
    </xf>
    <xf numFmtId="0" fontId="13" fillId="0" borderId="13" xfId="0" applyFont="1" applyBorder="1" applyAlignment="1">
      <alignment horizontal="left" vertical="center" indent="1" shrinkToFit="1"/>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2" xfId="0" applyFont="1" applyBorder="1" applyAlignment="1">
      <alignment horizontal="center" vertical="center"/>
    </xf>
    <xf numFmtId="0" fontId="13" fillId="5" borderId="3" xfId="0" applyFont="1" applyFill="1" applyBorder="1" applyAlignment="1">
      <alignment horizontal="center" vertical="center" shrinkToFit="1"/>
    </xf>
    <xf numFmtId="0" fontId="13" fillId="5" borderId="5" xfId="0" applyFont="1" applyFill="1" applyBorder="1" applyAlignment="1">
      <alignment horizontal="center" vertical="center" shrinkToFit="1"/>
    </xf>
    <xf numFmtId="0" fontId="13" fillId="5" borderId="2" xfId="0" applyFont="1" applyFill="1" applyBorder="1" applyAlignment="1">
      <alignment horizontal="center" vertical="center" shrinkToFi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13" fillId="5" borderId="14" xfId="0" applyFont="1" applyFill="1" applyBorder="1" applyAlignment="1">
      <alignment horizontal="center" vertical="center" shrinkToFit="1"/>
    </xf>
    <xf numFmtId="0" fontId="13" fillId="5" borderId="7" xfId="0" applyFont="1" applyFill="1" applyBorder="1" applyAlignment="1">
      <alignment horizontal="center" vertical="center" shrinkToFit="1"/>
    </xf>
    <xf numFmtId="0" fontId="13" fillId="5" borderId="15" xfId="0" applyFont="1" applyFill="1" applyBorder="1" applyAlignment="1">
      <alignment horizontal="center" vertical="center" shrinkToFit="1"/>
    </xf>
    <xf numFmtId="49" fontId="14" fillId="0" borderId="7" xfId="0" applyNumberFormat="1" applyFont="1" applyBorder="1" applyAlignment="1">
      <alignment horizontal="center" vertical="center" wrapText="1"/>
    </xf>
    <xf numFmtId="0" fontId="13" fillId="5" borderId="4" xfId="0" applyFont="1" applyFill="1" applyBorder="1" applyAlignment="1">
      <alignment horizontal="center" vertical="center" shrinkToFit="1"/>
    </xf>
    <xf numFmtId="183" fontId="13" fillId="0" borderId="3" xfId="0" applyNumberFormat="1" applyFont="1" applyBorder="1" applyAlignment="1">
      <alignment horizontal="center" vertical="center" shrinkToFit="1"/>
    </xf>
    <xf numFmtId="183" fontId="13" fillId="0" borderId="2" xfId="0" applyNumberFormat="1" applyFont="1" applyBorder="1" applyAlignment="1">
      <alignment horizontal="center" vertical="center" shrinkToFit="1"/>
    </xf>
    <xf numFmtId="55" fontId="13" fillId="0" borderId="3" xfId="0" applyNumberFormat="1" applyFont="1" applyBorder="1" applyAlignment="1">
      <alignment horizontal="center" vertical="center" shrinkToFit="1"/>
    </xf>
    <xf numFmtId="55" fontId="13" fillId="0" borderId="2" xfId="0" applyNumberFormat="1" applyFont="1" applyBorder="1" applyAlignment="1">
      <alignment horizontal="center" vertical="center" shrinkToFit="1"/>
    </xf>
    <xf numFmtId="183" fontId="13" fillId="0" borderId="4" xfId="0" applyNumberFormat="1" applyFont="1" applyBorder="1" applyAlignment="1">
      <alignment horizontal="center" vertical="center" shrinkToFit="1"/>
    </xf>
    <xf numFmtId="55" fontId="13" fillId="0" borderId="3" xfId="1" applyNumberFormat="1" applyFont="1" applyFill="1" applyBorder="1" applyAlignment="1">
      <alignment horizontal="center" vertical="center" shrinkToFit="1"/>
    </xf>
    <xf numFmtId="55" fontId="13" fillId="0" borderId="2" xfId="1" applyNumberFormat="1" applyFont="1" applyFill="1" applyBorder="1" applyAlignment="1">
      <alignment horizontal="center" vertical="center" shrinkToFit="1"/>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1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4" xfId="0" applyFont="1" applyBorder="1" applyAlignment="1">
      <alignment horizontal="center" vertical="center"/>
    </xf>
    <xf numFmtId="0" fontId="9" fillId="0" borderId="1" xfId="0" applyFont="1" applyBorder="1" applyAlignment="1">
      <alignment horizontal="distributed" vertical="center"/>
    </xf>
    <xf numFmtId="177" fontId="22" fillId="5" borderId="1" xfId="0" applyNumberFormat="1" applyFont="1" applyFill="1" applyBorder="1" applyAlignment="1">
      <alignment horizontal="left" vertical="center"/>
    </xf>
    <xf numFmtId="0" fontId="9" fillId="0" borderId="4" xfId="0" applyFont="1" applyBorder="1" applyAlignment="1" applyProtection="1">
      <alignment horizontal="center" vertical="center"/>
      <protection locked="0"/>
    </xf>
    <xf numFmtId="55" fontId="31" fillId="5" borderId="3" xfId="11" applyNumberFormat="1" applyFont="1" applyFill="1" applyBorder="1" applyAlignment="1">
      <alignment horizontal="center" vertical="center" shrinkToFit="1"/>
    </xf>
    <xf numFmtId="0" fontId="31" fillId="5" borderId="5" xfId="11" applyFont="1" applyFill="1" applyBorder="1" applyAlignment="1">
      <alignment horizontal="center" vertical="center" shrinkToFit="1"/>
    </xf>
    <xf numFmtId="55" fontId="31" fillId="5" borderId="5" xfId="11" applyNumberFormat="1" applyFont="1" applyFill="1" applyBorder="1" applyAlignment="1">
      <alignment horizontal="center" vertical="center" shrinkToFit="1"/>
    </xf>
    <xf numFmtId="0" fontId="31" fillId="5" borderId="2" xfId="11" applyFont="1" applyFill="1" applyBorder="1" applyAlignment="1">
      <alignment horizontal="center" vertical="center" shrinkToFit="1"/>
    </xf>
    <xf numFmtId="0" fontId="31" fillId="4" borderId="3" xfId="8" applyFont="1" applyFill="1" applyBorder="1" applyAlignment="1">
      <alignment horizontal="center" vertical="center"/>
    </xf>
    <xf numFmtId="0" fontId="31" fillId="4" borderId="5" xfId="8" applyFont="1" applyFill="1" applyBorder="1" applyAlignment="1">
      <alignment horizontal="center" vertical="center"/>
    </xf>
    <xf numFmtId="0" fontId="31" fillId="4" borderId="4" xfId="8" applyFont="1" applyFill="1" applyBorder="1" applyAlignment="1">
      <alignment horizontal="center" vertical="center"/>
    </xf>
    <xf numFmtId="0" fontId="31" fillId="4" borderId="14" xfId="9" applyFont="1" applyFill="1" applyBorder="1" applyAlignment="1">
      <alignment horizontal="center" vertical="center"/>
    </xf>
    <xf numFmtId="0" fontId="31" fillId="4" borderId="7" xfId="9" applyFont="1" applyFill="1" applyBorder="1" applyAlignment="1">
      <alignment horizontal="center" vertical="center"/>
    </xf>
    <xf numFmtId="0" fontId="31" fillId="4" borderId="17" xfId="9" applyFont="1" applyFill="1" applyBorder="1" applyAlignment="1">
      <alignment horizontal="center" vertical="center"/>
    </xf>
    <xf numFmtId="0" fontId="31" fillId="4" borderId="1" xfId="9" applyFont="1" applyFill="1" applyBorder="1" applyAlignment="1">
      <alignment horizontal="center" vertical="center"/>
    </xf>
    <xf numFmtId="0" fontId="31" fillId="4" borderId="4" xfId="9" applyFont="1" applyFill="1" applyBorder="1" applyAlignment="1">
      <alignment horizontal="center" vertical="center"/>
    </xf>
    <xf numFmtId="0" fontId="25" fillId="0" borderId="1" xfId="4" applyFont="1" applyBorder="1" applyAlignment="1">
      <alignment horizontal="distributed" vertical="center"/>
    </xf>
    <xf numFmtId="0" fontId="31" fillId="5" borderId="1" xfId="4" applyFont="1" applyFill="1" applyBorder="1" applyAlignment="1">
      <alignment horizontal="left" vertical="center" shrinkToFit="1"/>
    </xf>
    <xf numFmtId="0" fontId="31" fillId="4" borderId="6" xfId="8" applyFont="1" applyFill="1" applyBorder="1" applyAlignment="1">
      <alignment horizontal="center" vertical="center" shrinkToFit="1"/>
    </xf>
    <xf numFmtId="0" fontId="31" fillId="4" borderId="21" xfId="8" applyFont="1" applyFill="1" applyBorder="1" applyAlignment="1">
      <alignment horizontal="center" vertical="center" shrinkToFit="1"/>
    </xf>
    <xf numFmtId="0" fontId="31" fillId="4" borderId="16" xfId="8" applyFont="1" applyFill="1" applyBorder="1" applyAlignment="1">
      <alignment horizontal="center" vertical="center" shrinkToFit="1"/>
    </xf>
    <xf numFmtId="0" fontId="31" fillId="4" borderId="6" xfId="8" applyFont="1" applyFill="1" applyBorder="1" applyAlignment="1">
      <alignment horizontal="center" vertical="center"/>
    </xf>
    <xf numFmtId="0" fontId="31" fillId="4" borderId="21" xfId="8" applyFont="1" applyFill="1" applyBorder="1" applyAlignment="1">
      <alignment horizontal="center" vertical="center"/>
    </xf>
    <xf numFmtId="0" fontId="31" fillId="4" borderId="16" xfId="8" applyFont="1" applyFill="1" applyBorder="1" applyAlignment="1">
      <alignment horizontal="center" vertical="center"/>
    </xf>
    <xf numFmtId="0" fontId="31" fillId="4" borderId="6" xfId="8" applyFont="1" applyFill="1" applyBorder="1" applyAlignment="1">
      <alignment horizontal="center" vertical="center" wrapText="1"/>
    </xf>
    <xf numFmtId="0" fontId="31" fillId="4" borderId="21" xfId="8" applyFont="1" applyFill="1" applyBorder="1" applyAlignment="1">
      <alignment horizontal="center" vertical="center" wrapText="1"/>
    </xf>
    <xf numFmtId="0" fontId="31" fillId="4" borderId="16" xfId="8" applyFont="1" applyFill="1" applyBorder="1" applyAlignment="1">
      <alignment horizontal="center" vertical="center" wrapText="1"/>
    </xf>
    <xf numFmtId="0" fontId="24" fillId="4" borderId="6" xfId="6" applyFont="1" applyFill="1" applyBorder="1" applyAlignment="1">
      <alignment horizontal="center" vertical="center" wrapText="1"/>
    </xf>
    <xf numFmtId="0" fontId="24" fillId="4" borderId="21" xfId="6" applyFont="1" applyFill="1" applyBorder="1" applyAlignment="1">
      <alignment horizontal="center" vertical="center" wrapText="1"/>
    </xf>
    <xf numFmtId="0" fontId="24" fillId="4" borderId="16" xfId="6" applyFont="1" applyFill="1" applyBorder="1" applyAlignment="1">
      <alignment horizontal="center" vertical="center" wrapText="1"/>
    </xf>
    <xf numFmtId="0" fontId="31" fillId="4" borderId="3" xfId="9" applyFont="1" applyFill="1" applyBorder="1" applyAlignment="1">
      <alignment horizontal="center" vertical="center"/>
    </xf>
    <xf numFmtId="0" fontId="31" fillId="4" borderId="5" xfId="9" applyFont="1" applyFill="1" applyBorder="1" applyAlignment="1">
      <alignment horizontal="center" vertical="center"/>
    </xf>
  </cellXfs>
  <cellStyles count="14">
    <cellStyle name="桁区切り" xfId="1" builtinId="6"/>
    <cellStyle name="桁区切り 2" xfId="3" xr:uid="{00000000-0005-0000-0000-000001000000}"/>
    <cellStyle name="標準" xfId="0" builtinId="0"/>
    <cellStyle name="標準 2" xfId="4" xr:uid="{00000000-0005-0000-0000-000003000000}"/>
    <cellStyle name="標準 2 2" xfId="2" xr:uid="{00000000-0005-0000-0000-000004000000}"/>
    <cellStyle name="標準 2 2 2" xfId="7" xr:uid="{00000000-0005-0000-0000-000005000000}"/>
    <cellStyle name="標準 2 2 2 2" xfId="10" xr:uid="{7A243E11-80D1-4939-A0DC-8E374D5E9C3A}"/>
    <cellStyle name="標準 2 2 3" xfId="13" xr:uid="{D51F4BBB-8CE5-4237-A4D8-D76CDD692D01}"/>
    <cellStyle name="標準 2 3" xfId="5" xr:uid="{00000000-0005-0000-0000-000006000000}"/>
    <cellStyle name="標準 2 3 2" xfId="6" xr:uid="{00000000-0005-0000-0000-000007000000}"/>
    <cellStyle name="標準 2 3 2 2" xfId="9" xr:uid="{00000000-0005-0000-0000-000008000000}"/>
    <cellStyle name="標準 2 3 2 3" xfId="11" xr:uid="{6C826B4D-0016-4DCE-AE41-E8EC89F2AD9B}"/>
    <cellStyle name="標準 2 3 3" xfId="8" xr:uid="{00000000-0005-0000-0000-000009000000}"/>
    <cellStyle name="標準 2 3 4" xfId="12" xr:uid="{5A74C066-346F-47AC-B233-87D390FF56AF}"/>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200027</xdr:colOff>
      <xdr:row>1</xdr:row>
      <xdr:rowOff>57150</xdr:rowOff>
    </xdr:from>
    <xdr:to>
      <xdr:col>16</xdr:col>
      <xdr:colOff>395833</xdr:colOff>
      <xdr:row>40</xdr:row>
      <xdr:rowOff>19050</xdr:rowOff>
    </xdr:to>
    <xdr:pic>
      <xdr:nvPicPr>
        <xdr:cNvPr id="14" name="図 13">
          <a:extLst>
            <a:ext uri="{FF2B5EF4-FFF2-40B4-BE49-F238E27FC236}">
              <a16:creationId xmlns:a16="http://schemas.microsoft.com/office/drawing/2014/main" id="{6D926874-CEA3-4EB2-BAA7-6AC6917BA5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7" y="228600"/>
          <a:ext cx="11168606" cy="6648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1</xdr:row>
      <xdr:rowOff>55393</xdr:rowOff>
    </xdr:from>
    <xdr:to>
      <xdr:col>16</xdr:col>
      <xdr:colOff>428625</xdr:colOff>
      <xdr:row>48</xdr:row>
      <xdr:rowOff>169068</xdr:rowOff>
    </xdr:to>
    <xdr:pic>
      <xdr:nvPicPr>
        <xdr:cNvPr id="3" name="図 2">
          <a:extLst>
            <a:ext uri="{FF2B5EF4-FFF2-40B4-BE49-F238E27FC236}">
              <a16:creationId xmlns:a16="http://schemas.microsoft.com/office/drawing/2014/main" id="{B70806E5-6B2D-43C8-A5F8-0B9ED79668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226843"/>
          <a:ext cx="11229975" cy="8171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209550</xdr:colOff>
      <xdr:row>1</xdr:row>
      <xdr:rowOff>85725</xdr:rowOff>
    </xdr:from>
    <xdr:to>
      <xdr:col>16</xdr:col>
      <xdr:colOff>569159</xdr:colOff>
      <xdr:row>27</xdr:row>
      <xdr:rowOff>38101</xdr:rowOff>
    </xdr:to>
    <xdr:pic>
      <xdr:nvPicPr>
        <xdr:cNvPr id="2" name="図 1">
          <a:extLst>
            <a:ext uri="{FF2B5EF4-FFF2-40B4-BE49-F238E27FC236}">
              <a16:creationId xmlns:a16="http://schemas.microsoft.com/office/drawing/2014/main" id="{4A655410-BCD1-4941-8995-12D75C7537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257175"/>
          <a:ext cx="11332409" cy="44100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729AB-ECF2-4AF7-A9BA-6288D66C58D9}">
  <sheetPr>
    <tabColor rgb="FFFFFF00"/>
    <pageSetUpPr fitToPage="1"/>
  </sheetPr>
  <dimension ref="B1:T30"/>
  <sheetViews>
    <sheetView showGridLines="0" showZeros="0" view="pageBreakPreview" zoomScale="80" zoomScaleNormal="70" zoomScaleSheetLayoutView="80" workbookViewId="0">
      <selection activeCell="D5" sqref="D5:G5"/>
    </sheetView>
  </sheetViews>
  <sheetFormatPr defaultColWidth="9" defaultRowHeight="13.5"/>
  <cols>
    <col min="1" max="1" width="2" style="25" customWidth="1"/>
    <col min="2" max="2" width="3.625" style="25" bestFit="1" customWidth="1"/>
    <col min="3" max="4" width="12.125" style="25" customWidth="1"/>
    <col min="5" max="7" width="11" style="25" customWidth="1"/>
    <col min="8" max="8" width="13.875" style="25" bestFit="1" customWidth="1"/>
    <col min="9" max="20" width="11" style="25" customWidth="1"/>
    <col min="21" max="21" width="3" style="25" customWidth="1"/>
    <col min="22" max="24" width="13.875" style="25" customWidth="1"/>
    <col min="25" max="25" width="15.875" style="25" customWidth="1"/>
    <col min="26" max="26" width="8.875" style="25" customWidth="1"/>
    <col min="27" max="27" width="21.125" style="25" customWidth="1"/>
    <col min="28" max="16384" width="9" style="25"/>
  </cols>
  <sheetData>
    <row r="1" spans="2:20" ht="8.25" customHeight="1"/>
    <row r="2" spans="2:20" ht="14.25">
      <c r="T2" s="13" t="s">
        <v>44</v>
      </c>
    </row>
    <row r="3" spans="2:20" ht="29.25" customHeight="1">
      <c r="B3" s="105" t="s">
        <v>21</v>
      </c>
      <c r="C3" s="105"/>
      <c r="D3" s="106"/>
      <c r="E3" s="106"/>
      <c r="F3" s="106"/>
      <c r="G3" s="106"/>
    </row>
    <row r="4" spans="2:20" ht="33" customHeight="1">
      <c r="B4" s="107" t="s">
        <v>22</v>
      </c>
      <c r="C4" s="107"/>
      <c r="D4" s="108"/>
      <c r="E4" s="108"/>
      <c r="F4" s="108"/>
      <c r="G4" s="108"/>
    </row>
    <row r="5" spans="2:20" ht="30.75" customHeight="1">
      <c r="B5" s="107" t="s">
        <v>23</v>
      </c>
      <c r="C5" s="107"/>
      <c r="D5" s="108"/>
      <c r="E5" s="108"/>
      <c r="F5" s="108"/>
      <c r="G5" s="108"/>
    </row>
    <row r="6" spans="2:20" ht="19.5" customHeight="1"/>
    <row r="7" spans="2:20" ht="19.5" customHeight="1">
      <c r="H7" s="62">
        <v>45748</v>
      </c>
      <c r="I7" s="25" t="s">
        <v>66</v>
      </c>
    </row>
    <row r="8" spans="2:20" ht="12" customHeight="1"/>
    <row r="9" spans="2:20" ht="12" customHeight="1"/>
    <row r="10" spans="2:20" ht="24.75" customHeight="1">
      <c r="B10" s="12" t="s">
        <v>45</v>
      </c>
      <c r="H10" s="26" t="s">
        <v>24</v>
      </c>
      <c r="I10" s="102">
        <f>S23</f>
        <v>0</v>
      </c>
      <c r="J10" s="102"/>
      <c r="K10" s="102"/>
      <c r="L10" s="102"/>
      <c r="M10" s="26" t="s">
        <v>25</v>
      </c>
    </row>
    <row r="11" spans="2:20" ht="19.5" customHeight="1"/>
    <row r="12" spans="2:20" ht="19.5" customHeight="1"/>
    <row r="14" spans="2:20" ht="14.25">
      <c r="B14" s="12" t="s">
        <v>46</v>
      </c>
    </row>
    <row r="15" spans="2:20" ht="10.5" customHeight="1"/>
    <row r="16" spans="2:20" ht="49.5" customHeight="1">
      <c r="B16" s="27" t="s">
        <v>26</v>
      </c>
      <c r="C16" s="103" t="s">
        <v>27</v>
      </c>
      <c r="D16" s="101"/>
      <c r="E16" s="100" t="s">
        <v>28</v>
      </c>
      <c r="F16" s="104"/>
      <c r="G16" s="100" t="s">
        <v>29</v>
      </c>
      <c r="H16" s="104"/>
      <c r="I16" s="100" t="s">
        <v>30</v>
      </c>
      <c r="J16" s="104"/>
      <c r="K16" s="98" t="s">
        <v>40</v>
      </c>
      <c r="L16" s="98"/>
      <c r="M16" s="98" t="s">
        <v>41</v>
      </c>
      <c r="N16" s="99"/>
      <c r="O16" s="100" t="s">
        <v>47</v>
      </c>
      <c r="P16" s="101"/>
      <c r="Q16" s="98" t="s">
        <v>48</v>
      </c>
      <c r="R16" s="99"/>
      <c r="S16" s="98" t="s">
        <v>53</v>
      </c>
      <c r="T16" s="99"/>
    </row>
    <row r="17" spans="2:20" ht="39" customHeight="1">
      <c r="B17" s="28">
        <v>1</v>
      </c>
      <c r="C17" s="89"/>
      <c r="D17" s="90"/>
      <c r="E17" s="91">
        <f>③基本情報④返済⑤支給!S34</f>
        <v>0</v>
      </c>
      <c r="F17" s="92"/>
      <c r="G17" s="96"/>
      <c r="H17" s="97"/>
      <c r="I17" s="91">
        <f>E17-G17</f>
        <v>0</v>
      </c>
      <c r="J17" s="92"/>
      <c r="K17" s="95">
        <f>MIN(③基本情報④返済⑤支給!T19*③基本情報④返済⑤支給!U19,③基本情報④返済⑤支給!S19)</f>
        <v>0</v>
      </c>
      <c r="L17" s="95"/>
      <c r="M17" s="86">
        <f>MIN(③基本情報④返済⑤支給!U19,③基本情報④返済⑤支給!U34)*50000</f>
        <v>0</v>
      </c>
      <c r="N17" s="86"/>
      <c r="O17" s="87"/>
      <c r="P17" s="88"/>
      <c r="Q17" s="79" t="str">
        <f>IF(C17&lt;&gt;"",IF(③基本情報④返済⑤支給!U19&gt;=③基本情報④返済⑤支給!U34,IF(③基本情報④返済⑤支給!T19&gt;=③基本情報④返済⑤支給!T34,IF(AND(O17&lt;&gt;"",O17&lt;&gt;0),MIN(I17,K17,M17,O17),MIN(I17,K17,M17)),"支給額超過"),"支給月数超過"),"")</f>
        <v/>
      </c>
      <c r="R17" s="79"/>
      <c r="S17" s="79" t="str">
        <f>IF(AND(Q17&lt;&gt;"",Q17&lt;&gt;"支給額超過",Q17&lt;&gt;"支給月数超過"),ROUNDDOWN(Q17,-3),"")</f>
        <v/>
      </c>
      <c r="T17" s="79"/>
    </row>
    <row r="18" spans="2:20" ht="39" customHeight="1">
      <c r="B18" s="28">
        <v>2</v>
      </c>
      <c r="C18" s="89"/>
      <c r="D18" s="90"/>
      <c r="E18" s="91">
        <f>③基本情報④返済⑤支給!S35</f>
        <v>0</v>
      </c>
      <c r="F18" s="92"/>
      <c r="G18" s="96"/>
      <c r="H18" s="97"/>
      <c r="I18" s="91">
        <f t="shared" ref="I18:I22" si="0">E18-G18</f>
        <v>0</v>
      </c>
      <c r="J18" s="92"/>
      <c r="K18" s="95">
        <f>MIN(③基本情報④返済⑤支給!T20*③基本情報④返済⑤支給!U20,③基本情報④返済⑤支給!S20)</f>
        <v>0</v>
      </c>
      <c r="L18" s="95"/>
      <c r="M18" s="86">
        <f>MIN(③基本情報④返済⑤支給!U20,③基本情報④返済⑤支給!U35)*50000</f>
        <v>0</v>
      </c>
      <c r="N18" s="86"/>
      <c r="O18" s="87"/>
      <c r="P18" s="88"/>
      <c r="Q18" s="79" t="str">
        <f>IF(C18&lt;&gt;"",IF(③基本情報④返済⑤支給!U20&gt;=③基本情報④返済⑤支給!U35,IF(③基本情報④返済⑤支給!T20&gt;=③基本情報④返済⑤支給!T35,IF(AND(O18&lt;&gt;"",O18&lt;&gt;0),MIN(I18,K18,M18,O18),MIN(I18,K18,M18)),"支給額超過"),"支給月数超過"),"")</f>
        <v/>
      </c>
      <c r="R18" s="79"/>
      <c r="S18" s="79" t="str">
        <f>IF(AND(Q18&lt;&gt;"",Q18&lt;&gt;"支給額超過",Q18&lt;&gt;"支給月数超過"),ROUNDDOWN(Q18,-3),"")</f>
        <v/>
      </c>
      <c r="T18" s="79"/>
    </row>
    <row r="19" spans="2:20" ht="39" customHeight="1">
      <c r="B19" s="28">
        <v>3</v>
      </c>
      <c r="C19" s="89"/>
      <c r="D19" s="90"/>
      <c r="E19" s="91">
        <f>③基本情報④返済⑤支給!S36</f>
        <v>0</v>
      </c>
      <c r="F19" s="92"/>
      <c r="G19" s="96"/>
      <c r="H19" s="97"/>
      <c r="I19" s="91">
        <f t="shared" si="0"/>
        <v>0</v>
      </c>
      <c r="J19" s="92"/>
      <c r="K19" s="95">
        <f>MIN(③基本情報④返済⑤支給!T21*③基本情報④返済⑤支給!U21,③基本情報④返済⑤支給!S21)</f>
        <v>0</v>
      </c>
      <c r="L19" s="95"/>
      <c r="M19" s="86">
        <f>MIN(③基本情報④返済⑤支給!U21,③基本情報④返済⑤支給!U36)*50000</f>
        <v>0</v>
      </c>
      <c r="N19" s="86"/>
      <c r="O19" s="87"/>
      <c r="P19" s="88"/>
      <c r="Q19" s="79" t="str">
        <f>IF(C19&lt;&gt;"",IF(③基本情報④返済⑤支給!U21&gt;=③基本情報④返済⑤支給!U36,IF(③基本情報④返済⑤支給!T21&gt;=③基本情報④返済⑤支給!T36,IF(AND(O19&lt;&gt;"",O19&lt;&gt;0),MIN(I19,K19,M19,O19),MIN(I19,K19,M19)),"支給額超過"),"支給月数超過"),"")</f>
        <v/>
      </c>
      <c r="R19" s="79"/>
      <c r="S19" s="79" t="str">
        <f t="shared" ref="S19:S22" si="1">IF(AND(Q19&lt;&gt;"",Q19&lt;&gt;"支給額超過",Q19&lt;&gt;"支給月数超過"),ROUNDDOWN(Q19,-3),"")</f>
        <v/>
      </c>
      <c r="T19" s="79"/>
    </row>
    <row r="20" spans="2:20" ht="39" customHeight="1">
      <c r="B20" s="28">
        <v>4</v>
      </c>
      <c r="C20" s="89"/>
      <c r="D20" s="90"/>
      <c r="E20" s="91">
        <f>③基本情報④返済⑤支給!S37</f>
        <v>0</v>
      </c>
      <c r="F20" s="92"/>
      <c r="G20" s="96"/>
      <c r="H20" s="97"/>
      <c r="I20" s="91">
        <f t="shared" si="0"/>
        <v>0</v>
      </c>
      <c r="J20" s="92"/>
      <c r="K20" s="95">
        <f>MIN(③基本情報④返済⑤支給!T22*③基本情報④返済⑤支給!U22,③基本情報④返済⑤支給!S22)</f>
        <v>0</v>
      </c>
      <c r="L20" s="95"/>
      <c r="M20" s="86">
        <f>MIN(③基本情報④返済⑤支給!U22,③基本情報④返済⑤支給!U37)*50000</f>
        <v>0</v>
      </c>
      <c r="N20" s="86"/>
      <c r="O20" s="87"/>
      <c r="P20" s="88"/>
      <c r="Q20" s="79" t="str">
        <f>IF(C20&lt;&gt;"",IF(③基本情報④返済⑤支給!U22&gt;=③基本情報④返済⑤支給!U37,IF(③基本情報④返済⑤支給!T22&gt;=③基本情報④返済⑤支給!T37,IF(AND(O20&lt;&gt;"",O20&lt;&gt;0),MIN(I20,K20,M20,O20),MIN(I20,K20,M20)),"支給額超過"),"支給月数超過"),"")</f>
        <v/>
      </c>
      <c r="R20" s="79"/>
      <c r="S20" s="79" t="str">
        <f t="shared" si="1"/>
        <v/>
      </c>
      <c r="T20" s="79"/>
    </row>
    <row r="21" spans="2:20" ht="39" customHeight="1">
      <c r="B21" s="28">
        <v>5</v>
      </c>
      <c r="C21" s="89"/>
      <c r="D21" s="90"/>
      <c r="E21" s="91">
        <f>③基本情報④返済⑤支給!S38</f>
        <v>0</v>
      </c>
      <c r="F21" s="92"/>
      <c r="G21" s="96"/>
      <c r="H21" s="97"/>
      <c r="I21" s="91">
        <f t="shared" si="0"/>
        <v>0</v>
      </c>
      <c r="J21" s="92"/>
      <c r="K21" s="95">
        <f>MIN(③基本情報④返済⑤支給!T23*③基本情報④返済⑤支給!U23,③基本情報④返済⑤支給!S23)</f>
        <v>0</v>
      </c>
      <c r="L21" s="95"/>
      <c r="M21" s="86">
        <f>MIN(③基本情報④返済⑤支給!U23,③基本情報④返済⑤支給!U38)*50000</f>
        <v>0</v>
      </c>
      <c r="N21" s="86"/>
      <c r="O21" s="87"/>
      <c r="P21" s="88"/>
      <c r="Q21" s="79" t="str">
        <f>IF(C21&lt;&gt;"",IF(③基本情報④返済⑤支給!U23&gt;=③基本情報④返済⑤支給!U38,IF(③基本情報④返済⑤支給!T23&gt;=③基本情報④返済⑤支給!T38,IF(AND(O21&lt;&gt;"",O21&lt;&gt;0),MIN(I21,K21,M21,O21),MIN(I21,K21,M21)),"支給額超過"),"支給月数超過"),"")</f>
        <v/>
      </c>
      <c r="R21" s="79"/>
      <c r="S21" s="79" t="str">
        <f t="shared" si="1"/>
        <v/>
      </c>
      <c r="T21" s="79"/>
    </row>
    <row r="22" spans="2:20" ht="39" customHeight="1" thickBot="1">
      <c r="B22" s="28">
        <v>6</v>
      </c>
      <c r="C22" s="89"/>
      <c r="D22" s="90"/>
      <c r="E22" s="91">
        <f>③基本情報④返済⑤支給!S39</f>
        <v>0</v>
      </c>
      <c r="F22" s="92"/>
      <c r="G22" s="93"/>
      <c r="H22" s="94"/>
      <c r="I22" s="91">
        <f t="shared" si="0"/>
        <v>0</v>
      </c>
      <c r="J22" s="92"/>
      <c r="K22" s="95">
        <f>MIN(③基本情報④返済⑤支給!T24*③基本情報④返済⑤支給!U24,③基本情報④返済⑤支給!S24)</f>
        <v>0</v>
      </c>
      <c r="L22" s="95"/>
      <c r="M22" s="86">
        <f>MIN(③基本情報④返済⑤支給!U24,③基本情報④返済⑤支給!U39)*50000</f>
        <v>0</v>
      </c>
      <c r="N22" s="86"/>
      <c r="O22" s="87"/>
      <c r="P22" s="88"/>
      <c r="Q22" s="79" t="str">
        <f>IF(C22&lt;&gt;"",IF(③基本情報④返済⑤支給!U24&gt;=③基本情報④返済⑤支給!U39,IF(③基本情報④返済⑤支給!T24&gt;=③基本情報④返済⑤支給!T39,IF(AND(O22&lt;&gt;"",O22&lt;&gt;0),MIN(I22,K22,M22,O22),MIN(I22,K22,M22)),"支給額超過"),"支給月数超過"),"")</f>
        <v/>
      </c>
      <c r="R22" s="79"/>
      <c r="S22" s="79" t="str">
        <f t="shared" si="1"/>
        <v/>
      </c>
      <c r="T22" s="79"/>
    </row>
    <row r="23" spans="2:20" ht="39" customHeight="1" thickBot="1">
      <c r="B23" s="80" t="s">
        <v>31</v>
      </c>
      <c r="C23" s="80"/>
      <c r="D23" s="80"/>
      <c r="E23" s="81">
        <f>SUM(E17:F22)</f>
        <v>0</v>
      </c>
      <c r="F23" s="82"/>
      <c r="G23" s="83">
        <f>SUM(G17:H22)</f>
        <v>0</v>
      </c>
      <c r="H23" s="84"/>
      <c r="I23" s="29"/>
      <c r="J23" s="29"/>
      <c r="K23" s="29"/>
      <c r="L23" s="29"/>
      <c r="M23" s="29"/>
      <c r="N23" s="29"/>
      <c r="O23" s="29"/>
      <c r="P23" s="29"/>
      <c r="Q23" s="29"/>
      <c r="R23" s="29"/>
      <c r="S23" s="83">
        <f>SUM(S17:T22)</f>
        <v>0</v>
      </c>
      <c r="T23" s="85"/>
    </row>
    <row r="25" spans="2:20" ht="21" customHeight="1">
      <c r="B25" s="35" t="s">
        <v>50</v>
      </c>
    </row>
    <row r="26" spans="2:20" ht="21" customHeight="1">
      <c r="B26" s="35" t="s">
        <v>87</v>
      </c>
    </row>
    <row r="27" spans="2:20" ht="21" customHeight="1">
      <c r="B27" s="35" t="s">
        <v>88</v>
      </c>
    </row>
    <row r="28" spans="2:20" ht="21" customHeight="1">
      <c r="B28" s="35" t="s">
        <v>49</v>
      </c>
    </row>
    <row r="29" spans="2:20" ht="21" customHeight="1">
      <c r="B29" s="35" t="s">
        <v>52</v>
      </c>
    </row>
    <row r="30" spans="2:20" ht="21" customHeight="1">
      <c r="B30" s="35" t="s">
        <v>51</v>
      </c>
    </row>
  </sheetData>
  <mergeCells count="74">
    <mergeCell ref="B3:C3"/>
    <mergeCell ref="D3:G3"/>
    <mergeCell ref="B4:C4"/>
    <mergeCell ref="D4:G4"/>
    <mergeCell ref="B5:C5"/>
    <mergeCell ref="D5:G5"/>
    <mergeCell ref="I10:L10"/>
    <mergeCell ref="C16:D16"/>
    <mergeCell ref="E16:F16"/>
    <mergeCell ref="G16:H16"/>
    <mergeCell ref="I16:J16"/>
    <mergeCell ref="K16:L16"/>
    <mergeCell ref="S16:T16"/>
    <mergeCell ref="C17:D17"/>
    <mergeCell ref="E17:F17"/>
    <mergeCell ref="G17:H17"/>
    <mergeCell ref="I17:J17"/>
    <mergeCell ref="K17:L17"/>
    <mergeCell ref="M17:N17"/>
    <mergeCell ref="O17:P17"/>
    <mergeCell ref="Q17:R17"/>
    <mergeCell ref="S17:T17"/>
    <mergeCell ref="M16:N16"/>
    <mergeCell ref="O16:P16"/>
    <mergeCell ref="Q16:R16"/>
    <mergeCell ref="M18:N18"/>
    <mergeCell ref="O18:P18"/>
    <mergeCell ref="Q18:R18"/>
    <mergeCell ref="S18:T18"/>
    <mergeCell ref="C19:D19"/>
    <mergeCell ref="E19:F19"/>
    <mergeCell ref="G19:H19"/>
    <mergeCell ref="I19:J19"/>
    <mergeCell ref="K19:L19"/>
    <mergeCell ref="M19:N19"/>
    <mergeCell ref="O19:P19"/>
    <mergeCell ref="Q19:R19"/>
    <mergeCell ref="S19:T19"/>
    <mergeCell ref="C18:D18"/>
    <mergeCell ref="E18:F18"/>
    <mergeCell ref="G18:H18"/>
    <mergeCell ref="I18:J18"/>
    <mergeCell ref="K18:L18"/>
    <mergeCell ref="C20:D20"/>
    <mergeCell ref="E20:F20"/>
    <mergeCell ref="G20:H20"/>
    <mergeCell ref="I20:J20"/>
    <mergeCell ref="K20:L20"/>
    <mergeCell ref="M20:N20"/>
    <mergeCell ref="O20:P20"/>
    <mergeCell ref="Q20:R20"/>
    <mergeCell ref="S20:T20"/>
    <mergeCell ref="O21:P21"/>
    <mergeCell ref="Q21:R21"/>
    <mergeCell ref="S21:T21"/>
    <mergeCell ref="M21:N21"/>
    <mergeCell ref="C21:D21"/>
    <mergeCell ref="E21:F21"/>
    <mergeCell ref="G21:H21"/>
    <mergeCell ref="I21:J21"/>
    <mergeCell ref="K21:L21"/>
    <mergeCell ref="Q22:R22"/>
    <mergeCell ref="S22:T22"/>
    <mergeCell ref="B23:D23"/>
    <mergeCell ref="E23:F23"/>
    <mergeCell ref="G23:H23"/>
    <mergeCell ref="S23:T23"/>
    <mergeCell ref="M22:N22"/>
    <mergeCell ref="O22:P22"/>
    <mergeCell ref="C22:D22"/>
    <mergeCell ref="E22:F22"/>
    <mergeCell ref="G22:H22"/>
    <mergeCell ref="I22:J22"/>
    <mergeCell ref="K22:L22"/>
  </mergeCells>
  <phoneticPr fontId="11"/>
  <dataValidations count="2">
    <dataValidation imeMode="hiragana" allowBlank="1" showInputMessage="1" showErrorMessage="1" sqref="C17:C21 D17:D19 C22:D22 D3:G3 D5:G5" xr:uid="{2A9797F4-75FD-4602-AA57-62934DF26514}"/>
    <dataValidation imeMode="off" allowBlank="1" showInputMessage="1" showErrorMessage="1" sqref="G17:H22 D4:G4 O17:P22" xr:uid="{ED4026FA-8366-40D1-A420-B1878075D03B}"/>
  </dataValidations>
  <pageMargins left="0.23622047244094491" right="0.23622047244094491" top="0.74803149606299213" bottom="0.47437499999999999" header="0.31496062992125984" footer="0.31496062992125984"/>
  <pageSetup paperSize="9" scale="69"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A36E2-6AB3-4064-A53F-D1DD652ABA94}">
  <sheetPr>
    <tabColor rgb="FFFFFF00"/>
    <pageSetUpPr fitToPage="1"/>
  </sheetPr>
  <dimension ref="B1:U48"/>
  <sheetViews>
    <sheetView showGridLines="0" view="pageBreakPreview" zoomScale="80" zoomScaleNormal="80" zoomScaleSheetLayoutView="80" workbookViewId="0">
      <selection activeCell="G40" sqref="G40:U40"/>
    </sheetView>
  </sheetViews>
  <sheetFormatPr defaultColWidth="9" defaultRowHeight="13.5"/>
  <cols>
    <col min="1" max="1" width="1.75" style="1" customWidth="1"/>
    <col min="2" max="2" width="4" style="1" customWidth="1"/>
    <col min="3" max="3" width="8.25" style="1" customWidth="1"/>
    <col min="4" max="5" width="6.625" style="1" customWidth="1"/>
    <col min="6" max="6" width="12.75" style="1" bestFit="1" customWidth="1"/>
    <col min="7" max="19" width="11.625" style="1" customWidth="1"/>
    <col min="20" max="20" width="22.625" style="1" customWidth="1"/>
    <col min="21" max="21" width="12.125" style="3" customWidth="1"/>
    <col min="22" max="22" width="2.75" style="1" customWidth="1"/>
    <col min="23" max="16384" width="9" style="1"/>
  </cols>
  <sheetData>
    <row r="1" spans="2:21" ht="14.25" customHeight="1">
      <c r="K1" s="36"/>
      <c r="T1" s="7"/>
      <c r="U1" s="7" t="s">
        <v>56</v>
      </c>
    </row>
    <row r="2" spans="2:21" ht="24" customHeight="1">
      <c r="B2" s="139" t="s">
        <v>18</v>
      </c>
      <c r="C2" s="139"/>
      <c r="D2" s="140">
        <f>①補助所要額②内訳!D4:G4</f>
        <v>0</v>
      </c>
      <c r="E2" s="140"/>
      <c r="F2" s="140"/>
      <c r="G2" s="140"/>
      <c r="K2" s="36"/>
    </row>
    <row r="3" spans="2:21" ht="15.75" customHeight="1">
      <c r="B3" s="47"/>
      <c r="C3" s="47"/>
      <c r="D3" s="4"/>
      <c r="E3" s="4"/>
      <c r="F3" s="4"/>
      <c r="G3" s="4"/>
      <c r="K3" s="36"/>
      <c r="O3" s="5"/>
      <c r="P3" s="5"/>
    </row>
    <row r="4" spans="2:21" ht="26.25" customHeight="1">
      <c r="B4" s="139" t="s">
        <v>2</v>
      </c>
      <c r="C4" s="139"/>
      <c r="D4" s="140">
        <f>①補助所要額②内訳!D3:G3</f>
        <v>0</v>
      </c>
      <c r="E4" s="140"/>
      <c r="F4" s="140"/>
      <c r="G4" s="140"/>
      <c r="K4" s="36"/>
      <c r="O4" s="5"/>
      <c r="P4" s="5"/>
    </row>
    <row r="5" spans="2:21" ht="14.25" customHeight="1">
      <c r="B5" s="37"/>
      <c r="C5" s="37"/>
      <c r="D5" s="3"/>
      <c r="E5" s="3"/>
      <c r="F5" s="3"/>
      <c r="K5" s="36"/>
    </row>
    <row r="6" spans="2:21" ht="15.75" customHeight="1">
      <c r="B6" s="4" t="s">
        <v>20</v>
      </c>
      <c r="F6" s="3"/>
      <c r="G6" s="38"/>
      <c r="H6" s="38"/>
      <c r="I6" s="38"/>
      <c r="R6" s="8"/>
    </row>
    <row r="7" spans="2:21" ht="28.5" customHeight="1">
      <c r="B7" s="141" t="s">
        <v>0</v>
      </c>
      <c r="C7" s="138" t="s">
        <v>1</v>
      </c>
      <c r="D7" s="138"/>
      <c r="E7" s="138"/>
      <c r="F7" s="137" t="s">
        <v>19</v>
      </c>
      <c r="G7" s="137"/>
      <c r="H7" s="137" t="s">
        <v>67</v>
      </c>
      <c r="I7" s="138"/>
      <c r="J7" s="133" t="s">
        <v>68</v>
      </c>
      <c r="K7" s="134"/>
      <c r="L7" s="135" t="s">
        <v>62</v>
      </c>
      <c r="M7" s="135" t="s">
        <v>39</v>
      </c>
      <c r="N7" s="137" t="s">
        <v>57</v>
      </c>
      <c r="R7" s="8"/>
      <c r="S7" s="3"/>
      <c r="T7" s="30"/>
      <c r="U7" s="1"/>
    </row>
    <row r="8" spans="2:21" ht="22.5" customHeight="1">
      <c r="B8" s="141"/>
      <c r="C8" s="138"/>
      <c r="D8" s="138"/>
      <c r="E8" s="138"/>
      <c r="F8" s="137"/>
      <c r="G8" s="137"/>
      <c r="H8" s="138"/>
      <c r="I8" s="138"/>
      <c r="J8" s="39" t="s">
        <v>69</v>
      </c>
      <c r="K8" s="40" t="s">
        <v>70</v>
      </c>
      <c r="L8" s="136"/>
      <c r="M8" s="136"/>
      <c r="N8" s="137"/>
      <c r="R8" s="8"/>
      <c r="S8" s="3"/>
      <c r="U8" s="1"/>
    </row>
    <row r="9" spans="2:21" ht="26.25" customHeight="1">
      <c r="B9" s="46">
        <v>1</v>
      </c>
      <c r="C9" s="125" t="str">
        <f>IF(①補助所要額②内訳!C17&lt;&gt;"",①補助所要額②内訳!C17,"")</f>
        <v/>
      </c>
      <c r="D9" s="125"/>
      <c r="E9" s="125"/>
      <c r="F9" s="126"/>
      <c r="G9" s="127"/>
      <c r="H9" s="128"/>
      <c r="I9" s="129"/>
      <c r="J9" s="66" t="str">
        <f>IF(H9&lt;&gt;"",IF(YEAR(H9)=YEAR(①補助所要額②内訳!$H$7),IF(MONTH(H9)&gt;3,MONTH(H9),4),IF(YEAR(H9)=YEAR(①補助所要額②内訳!$H$7)+1,MONTH(H9),IF(YEAR(H9)&lt;YEAR(①補助所要額②内訳!$H$7),4,""))),"")</f>
        <v/>
      </c>
      <c r="K9" s="65"/>
      <c r="L9" s="67" t="str">
        <f>IF(AND(J9&lt;&gt;"",K9&lt;&gt;""),IF(J9&gt;=4,IF(AND(K9&gt;=4,K9&lt;=12),K9-J9+1,IF(K9&lt;=3,(K9+9)-(J9-3)+1,"終了月エラー")),IF(K9&lt;=3,K9-J9+1,"終了月エラー")),"")</f>
        <v/>
      </c>
      <c r="M9" s="68" t="str">
        <f>IF(ISBLANK(H9),"",IF(H9&lt;①補助所要額②内訳!$H$7,DATEDIF(H9,①補助所要額②内訳!$H$7,"M")+L9,L9))</f>
        <v/>
      </c>
      <c r="N9" s="69" t="str">
        <f>IF(ISBLANK(H9),"",ROUNDUP(M9/12,0))</f>
        <v/>
      </c>
      <c r="R9" s="8"/>
      <c r="S9" s="3"/>
      <c r="U9" s="1"/>
    </row>
    <row r="10" spans="2:21" ht="26.25" customHeight="1">
      <c r="B10" s="46">
        <v>2</v>
      </c>
      <c r="C10" s="125" t="str">
        <f>IF(①補助所要額②内訳!C18&lt;&gt;"",①補助所要額②内訳!C18,"")</f>
        <v/>
      </c>
      <c r="D10" s="125"/>
      <c r="E10" s="125"/>
      <c r="F10" s="126"/>
      <c r="G10" s="127"/>
      <c r="H10" s="128"/>
      <c r="I10" s="129"/>
      <c r="J10" s="66" t="str">
        <f>IF(H10&lt;&gt;"",IF(YEAR(H10)=YEAR(①補助所要額②内訳!$H$7),IF(MONTH(H10)&gt;3,MONTH(H10),4),IF(YEAR(H10)=YEAR(①補助所要額②内訳!$H$7)+1,MONTH(H10),IF(YEAR(H10)&lt;YEAR(①補助所要額②内訳!$H$7),4,""))),"")</f>
        <v/>
      </c>
      <c r="K10" s="65"/>
      <c r="L10" s="67" t="str">
        <f t="shared" ref="L10:L14" si="0">IF(AND(J10&lt;&gt;"",K10&lt;&gt;""),IF(J10&gt;=4,IF(AND(K10&gt;=4,K10&lt;=12),K10-J10+1,IF(K10&lt;=3,(K10+9)-(J10-3)+1,"終了月エラー")),IF(K10&lt;=3,K10-J10+1,"終了月エラー")),"")</f>
        <v/>
      </c>
      <c r="M10" s="68" t="str">
        <f>IF(ISBLANK(H10),"",IF(H10&lt;①補助所要額②内訳!$H$7,DATEDIF(H10,①補助所要額②内訳!$H$7,"M")+L10,L10))</f>
        <v/>
      </c>
      <c r="N10" s="69" t="str">
        <f t="shared" ref="N10:N14" si="1">IF(ISBLANK(H10),"",ROUNDUP(M10/12,0))</f>
        <v/>
      </c>
      <c r="R10" s="8"/>
      <c r="S10" s="3"/>
      <c r="U10" s="1"/>
    </row>
    <row r="11" spans="2:21" ht="26.25" customHeight="1">
      <c r="B11" s="46">
        <v>3</v>
      </c>
      <c r="C11" s="125" t="str">
        <f>IF(①補助所要額②内訳!C19&lt;&gt;"",①補助所要額②内訳!C19,"")</f>
        <v/>
      </c>
      <c r="D11" s="125"/>
      <c r="E11" s="125"/>
      <c r="F11" s="126"/>
      <c r="G11" s="127"/>
      <c r="H11" s="128"/>
      <c r="I11" s="129"/>
      <c r="J11" s="66" t="str">
        <f>IF(H11&lt;&gt;"",IF(YEAR(H11)=YEAR(①補助所要額②内訳!$H$7),IF(MONTH(H11)&gt;3,MONTH(H11),4),IF(YEAR(H11)=YEAR(①補助所要額②内訳!$H$7)+1,MONTH(H11),IF(YEAR(H11)&lt;YEAR(①補助所要額②内訳!$H$7),4,""))),"")</f>
        <v/>
      </c>
      <c r="K11" s="65"/>
      <c r="L11" s="67" t="str">
        <f t="shared" si="0"/>
        <v/>
      </c>
      <c r="M11" s="68" t="str">
        <f>IF(ISBLANK(H11),"",IF(H11&lt;①補助所要額②内訳!$H$7,DATEDIF(H11,①補助所要額②内訳!$H$7,"M")+L11,L11))</f>
        <v/>
      </c>
      <c r="N11" s="69" t="str">
        <f t="shared" si="1"/>
        <v/>
      </c>
      <c r="R11" s="8"/>
      <c r="S11" s="3"/>
      <c r="U11" s="1"/>
    </row>
    <row r="12" spans="2:21" ht="26.25" customHeight="1">
      <c r="B12" s="46">
        <v>4</v>
      </c>
      <c r="C12" s="125" t="str">
        <f>IF(①補助所要額②内訳!C20&lt;&gt;"",①補助所要額②内訳!C20,"")</f>
        <v/>
      </c>
      <c r="D12" s="125"/>
      <c r="E12" s="125"/>
      <c r="F12" s="126"/>
      <c r="G12" s="127"/>
      <c r="H12" s="128"/>
      <c r="I12" s="129"/>
      <c r="J12" s="66" t="str">
        <f>IF(H12&lt;&gt;"",IF(YEAR(H12)=YEAR(①補助所要額②内訳!$H$7),IF(MONTH(H12)&gt;3,MONTH(H12),4),IF(YEAR(H12)=YEAR(①補助所要額②内訳!$H$7)+1,MONTH(H12),IF(YEAR(H12)&lt;YEAR(①補助所要額②内訳!$H$7),4,""))),"")</f>
        <v/>
      </c>
      <c r="K12" s="65"/>
      <c r="L12" s="67" t="str">
        <f t="shared" si="0"/>
        <v/>
      </c>
      <c r="M12" s="68" t="str">
        <f>IF(ISBLANK(H12),"",IF(H12&lt;①補助所要額②内訳!$H$7,DATEDIF(H12,①補助所要額②内訳!$H$7,"M")+L12,L12))</f>
        <v/>
      </c>
      <c r="N12" s="69" t="str">
        <f t="shared" si="1"/>
        <v/>
      </c>
      <c r="R12" s="8"/>
      <c r="S12" s="3"/>
      <c r="U12" s="1"/>
    </row>
    <row r="13" spans="2:21" ht="26.25" customHeight="1">
      <c r="B13" s="46">
        <v>5</v>
      </c>
      <c r="C13" s="125" t="str">
        <f>IF(①補助所要額②内訳!C21&lt;&gt;"",①補助所要額②内訳!C21,"")</f>
        <v/>
      </c>
      <c r="D13" s="125"/>
      <c r="E13" s="125"/>
      <c r="F13" s="126"/>
      <c r="G13" s="127"/>
      <c r="H13" s="128"/>
      <c r="I13" s="129"/>
      <c r="J13" s="66" t="str">
        <f>IF(H13&lt;&gt;"",IF(YEAR(H13)=YEAR(①補助所要額②内訳!$H$7),IF(MONTH(H13)&gt;3,MONTH(H13),4),IF(YEAR(H13)=YEAR(①補助所要額②内訳!$H$7)+1,MONTH(H13),IF(YEAR(H13)&lt;YEAR(①補助所要額②内訳!$H$7),4,""))),"")</f>
        <v/>
      </c>
      <c r="K13" s="65"/>
      <c r="L13" s="67" t="str">
        <f t="shared" si="0"/>
        <v/>
      </c>
      <c r="M13" s="68" t="str">
        <f>IF(ISBLANK(H13),"",IF(H13&lt;①補助所要額②内訳!$H$7,DATEDIF(H13,①補助所要額②内訳!$H$7,"M")+L13,L13))</f>
        <v/>
      </c>
      <c r="N13" s="69" t="str">
        <f t="shared" si="1"/>
        <v/>
      </c>
      <c r="R13" s="8"/>
      <c r="S13" s="3"/>
      <c r="U13" s="1"/>
    </row>
    <row r="14" spans="2:21" ht="26.25" customHeight="1">
      <c r="B14" s="46">
        <v>6</v>
      </c>
      <c r="C14" s="125" t="str">
        <f>IF(①補助所要額②内訳!C22&lt;&gt;"",①補助所要額②内訳!C22,"")</f>
        <v/>
      </c>
      <c r="D14" s="125"/>
      <c r="E14" s="125"/>
      <c r="F14" s="130"/>
      <c r="G14" s="130"/>
      <c r="H14" s="131"/>
      <c r="I14" s="132"/>
      <c r="J14" s="66" t="str">
        <f>IF(H14&lt;&gt;"",IF(YEAR(H14)=YEAR(①補助所要額②内訳!$H$7),IF(MONTH(H14)&gt;3,MONTH(H14),4),IF(YEAR(H14)=YEAR(①補助所要額②内訳!$H$7)+1,MONTH(H14),IF(YEAR(H14)&lt;YEAR(①補助所要額②内訳!$H$7),4,""))),"")</f>
        <v/>
      </c>
      <c r="K14" s="65"/>
      <c r="L14" s="67" t="str">
        <f t="shared" si="0"/>
        <v/>
      </c>
      <c r="M14" s="68" t="str">
        <f>IF(ISBLANK(H14),"",IF(H14&lt;①補助所要額②内訳!$H$7,DATEDIF(H14,①補助所要額②内訳!$H$7,"M")+L14,L14))</f>
        <v/>
      </c>
      <c r="N14" s="69" t="str">
        <f t="shared" si="1"/>
        <v/>
      </c>
      <c r="R14" s="8"/>
      <c r="S14" s="3"/>
      <c r="U14" s="1"/>
    </row>
    <row r="15" spans="2:21" ht="10.5" customHeight="1">
      <c r="B15" s="3"/>
      <c r="C15" s="3"/>
      <c r="D15" s="3"/>
      <c r="E15" s="3"/>
      <c r="F15" s="3"/>
      <c r="G15" s="3"/>
      <c r="H15" s="41"/>
      <c r="I15" s="42"/>
      <c r="J15" s="124"/>
      <c r="K15" s="124"/>
      <c r="R15" s="8"/>
    </row>
    <row r="16" spans="2:21" ht="12.75" customHeight="1">
      <c r="B16" s="37"/>
      <c r="C16" s="3"/>
      <c r="D16" s="3"/>
      <c r="E16" s="3"/>
      <c r="F16" s="3"/>
      <c r="G16" s="3"/>
      <c r="H16" s="41"/>
      <c r="I16" s="42"/>
      <c r="J16" s="43"/>
      <c r="K16" s="43"/>
      <c r="R16" s="8"/>
    </row>
    <row r="17" spans="2:21" ht="20.25" customHeight="1">
      <c r="B17" s="4" t="s">
        <v>71</v>
      </c>
      <c r="F17" s="3"/>
      <c r="G17" s="38"/>
      <c r="H17" s="38"/>
      <c r="I17" s="38"/>
      <c r="S17" s="8"/>
      <c r="T17" s="8"/>
      <c r="U17" s="3" t="s">
        <v>55</v>
      </c>
    </row>
    <row r="18" spans="2:21" ht="40.5" customHeight="1">
      <c r="B18" s="45" t="s">
        <v>4</v>
      </c>
      <c r="C18" s="112" t="s">
        <v>3</v>
      </c>
      <c r="D18" s="113"/>
      <c r="E18" s="114"/>
      <c r="F18" s="44" t="s">
        <v>77</v>
      </c>
      <c r="G18" s="45" t="s">
        <v>5</v>
      </c>
      <c r="H18" s="45" t="s">
        <v>6</v>
      </c>
      <c r="I18" s="45" t="s">
        <v>7</v>
      </c>
      <c r="J18" s="45" t="s">
        <v>8</v>
      </c>
      <c r="K18" s="45" t="s">
        <v>9</v>
      </c>
      <c r="L18" s="45" t="s">
        <v>10</v>
      </c>
      <c r="M18" s="45" t="s">
        <v>11</v>
      </c>
      <c r="N18" s="45" t="s">
        <v>12</v>
      </c>
      <c r="O18" s="45" t="s">
        <v>13</v>
      </c>
      <c r="P18" s="45" t="s">
        <v>14</v>
      </c>
      <c r="Q18" s="45" t="s">
        <v>15</v>
      </c>
      <c r="R18" s="45" t="s">
        <v>16</v>
      </c>
      <c r="S18" s="44" t="s">
        <v>59</v>
      </c>
      <c r="T18" s="10" t="s">
        <v>78</v>
      </c>
      <c r="U18" s="11" t="s">
        <v>79</v>
      </c>
    </row>
    <row r="19" spans="2:21" ht="27" customHeight="1">
      <c r="B19" s="45">
        <v>1</v>
      </c>
      <c r="C19" s="115" t="str">
        <f t="shared" ref="C19:C23" si="2">C9</f>
        <v/>
      </c>
      <c r="D19" s="116"/>
      <c r="E19" s="117"/>
      <c r="F19" s="70"/>
      <c r="G19" s="72"/>
      <c r="H19" s="72"/>
      <c r="I19" s="72"/>
      <c r="J19" s="72"/>
      <c r="K19" s="72"/>
      <c r="L19" s="72"/>
      <c r="M19" s="72"/>
      <c r="N19" s="72"/>
      <c r="O19" s="72"/>
      <c r="P19" s="72"/>
      <c r="Q19" s="72"/>
      <c r="R19" s="72"/>
      <c r="S19" s="77">
        <f>SUM(G19:R19)</f>
        <v>0</v>
      </c>
      <c r="T19" s="72"/>
      <c r="U19" s="73"/>
    </row>
    <row r="20" spans="2:21" ht="27" customHeight="1">
      <c r="B20" s="45">
        <v>2</v>
      </c>
      <c r="C20" s="115" t="str">
        <f t="shared" si="2"/>
        <v/>
      </c>
      <c r="D20" s="116"/>
      <c r="E20" s="117"/>
      <c r="F20" s="70"/>
      <c r="G20" s="72"/>
      <c r="H20" s="72"/>
      <c r="I20" s="72"/>
      <c r="J20" s="72"/>
      <c r="K20" s="72"/>
      <c r="L20" s="72"/>
      <c r="M20" s="72"/>
      <c r="N20" s="72"/>
      <c r="O20" s="72"/>
      <c r="P20" s="72"/>
      <c r="Q20" s="72"/>
      <c r="R20" s="72"/>
      <c r="S20" s="77">
        <f t="shared" ref="S20:S24" si="3">SUM(G20:R20)</f>
        <v>0</v>
      </c>
      <c r="T20" s="72"/>
      <c r="U20" s="73"/>
    </row>
    <row r="21" spans="2:21" ht="27" customHeight="1">
      <c r="B21" s="45">
        <v>3</v>
      </c>
      <c r="C21" s="115" t="str">
        <f t="shared" si="2"/>
        <v/>
      </c>
      <c r="D21" s="116"/>
      <c r="E21" s="117"/>
      <c r="F21" s="70"/>
      <c r="G21" s="72"/>
      <c r="H21" s="72"/>
      <c r="I21" s="72"/>
      <c r="J21" s="72"/>
      <c r="K21" s="72"/>
      <c r="L21" s="72"/>
      <c r="M21" s="72"/>
      <c r="N21" s="72"/>
      <c r="O21" s="72"/>
      <c r="P21" s="72"/>
      <c r="Q21" s="72"/>
      <c r="R21" s="72"/>
      <c r="S21" s="77">
        <f t="shared" si="3"/>
        <v>0</v>
      </c>
      <c r="T21" s="72"/>
      <c r="U21" s="73"/>
    </row>
    <row r="22" spans="2:21" ht="27" customHeight="1">
      <c r="B22" s="45">
        <v>4</v>
      </c>
      <c r="C22" s="115" t="str">
        <f t="shared" si="2"/>
        <v/>
      </c>
      <c r="D22" s="116"/>
      <c r="E22" s="117"/>
      <c r="F22" s="70"/>
      <c r="G22" s="72"/>
      <c r="H22" s="72"/>
      <c r="I22" s="72"/>
      <c r="J22" s="72"/>
      <c r="K22" s="72"/>
      <c r="L22" s="72"/>
      <c r="M22" s="72"/>
      <c r="N22" s="72"/>
      <c r="O22" s="72"/>
      <c r="P22" s="72"/>
      <c r="Q22" s="72"/>
      <c r="R22" s="72"/>
      <c r="S22" s="77">
        <f t="shared" si="3"/>
        <v>0</v>
      </c>
      <c r="T22" s="72"/>
      <c r="U22" s="73"/>
    </row>
    <row r="23" spans="2:21" ht="27" customHeight="1">
      <c r="B23" s="45">
        <v>5</v>
      </c>
      <c r="C23" s="115" t="str">
        <f t="shared" si="2"/>
        <v/>
      </c>
      <c r="D23" s="116"/>
      <c r="E23" s="117"/>
      <c r="F23" s="70"/>
      <c r="G23" s="72"/>
      <c r="H23" s="72"/>
      <c r="I23" s="72"/>
      <c r="J23" s="72"/>
      <c r="K23" s="72"/>
      <c r="L23" s="72"/>
      <c r="M23" s="72"/>
      <c r="N23" s="72"/>
      <c r="O23" s="72"/>
      <c r="P23" s="72"/>
      <c r="Q23" s="72"/>
      <c r="R23" s="72"/>
      <c r="S23" s="77">
        <f t="shared" si="3"/>
        <v>0</v>
      </c>
      <c r="T23" s="72"/>
      <c r="U23" s="73"/>
    </row>
    <row r="24" spans="2:21" ht="27" customHeight="1" thickBot="1">
      <c r="B24" s="9">
        <v>6</v>
      </c>
      <c r="C24" s="121" t="str">
        <f>C14</f>
        <v/>
      </c>
      <c r="D24" s="122"/>
      <c r="E24" s="123"/>
      <c r="F24" s="71"/>
      <c r="G24" s="72"/>
      <c r="H24" s="72"/>
      <c r="I24" s="72"/>
      <c r="J24" s="72"/>
      <c r="K24" s="72"/>
      <c r="L24" s="72"/>
      <c r="M24" s="72"/>
      <c r="N24" s="72"/>
      <c r="O24" s="72"/>
      <c r="P24" s="72"/>
      <c r="Q24" s="72"/>
      <c r="R24" s="72"/>
      <c r="S24" s="78">
        <f t="shared" si="3"/>
        <v>0</v>
      </c>
      <c r="T24" s="74"/>
      <c r="U24" s="75"/>
    </row>
    <row r="25" spans="2:21" ht="35.1" customHeight="1" thickBot="1">
      <c r="B25" s="118" t="s">
        <v>17</v>
      </c>
      <c r="C25" s="119"/>
      <c r="D25" s="119"/>
      <c r="E25" s="119"/>
      <c r="F25" s="120"/>
      <c r="G25" s="109"/>
      <c r="H25" s="110"/>
      <c r="I25" s="110"/>
      <c r="J25" s="110"/>
      <c r="K25" s="110"/>
      <c r="L25" s="110"/>
      <c r="M25" s="110"/>
      <c r="N25" s="110"/>
      <c r="O25" s="110"/>
      <c r="P25" s="110"/>
      <c r="Q25" s="110"/>
      <c r="R25" s="110"/>
      <c r="S25" s="110"/>
      <c r="T25" s="110"/>
      <c r="U25" s="111"/>
    </row>
    <row r="26" spans="2:21" ht="11.25" customHeight="1">
      <c r="B26" s="4"/>
      <c r="F26" s="3"/>
      <c r="G26" s="2"/>
      <c r="H26" s="2"/>
      <c r="I26" s="2"/>
    </row>
    <row r="27" spans="2:21" ht="18.75" customHeight="1">
      <c r="B27" s="4" t="s">
        <v>80</v>
      </c>
      <c r="F27" s="3"/>
      <c r="G27" s="2"/>
      <c r="H27" s="2"/>
      <c r="I27" s="2"/>
    </row>
    <row r="28" spans="2:21" ht="18" customHeight="1">
      <c r="B28" s="6" t="s">
        <v>81</v>
      </c>
      <c r="F28" s="3"/>
      <c r="G28" s="2"/>
      <c r="H28" s="2"/>
      <c r="I28" s="2"/>
    </row>
    <row r="29" spans="2:21" ht="18" customHeight="1">
      <c r="B29" s="6" t="s">
        <v>82</v>
      </c>
      <c r="F29" s="3"/>
      <c r="G29" s="2"/>
      <c r="H29" s="2"/>
      <c r="I29" s="2"/>
    </row>
    <row r="30" spans="2:21" ht="18" customHeight="1">
      <c r="B30" s="6" t="s">
        <v>83</v>
      </c>
      <c r="F30" s="3"/>
      <c r="G30" s="2"/>
      <c r="H30" s="2"/>
      <c r="I30" s="2"/>
    </row>
    <row r="31" spans="2:21" ht="10.5" customHeight="1">
      <c r="F31" s="3"/>
      <c r="G31" s="2"/>
      <c r="H31" s="2"/>
      <c r="I31" s="2"/>
    </row>
    <row r="32" spans="2:21" ht="20.25" customHeight="1">
      <c r="B32" s="4" t="s">
        <v>72</v>
      </c>
      <c r="F32" s="3"/>
      <c r="G32" s="2"/>
      <c r="H32" s="2"/>
      <c r="I32" s="2"/>
      <c r="S32" s="8"/>
      <c r="U32" s="3" t="s">
        <v>55</v>
      </c>
    </row>
    <row r="33" spans="2:21" ht="40.5" customHeight="1">
      <c r="B33" s="45" t="s">
        <v>4</v>
      </c>
      <c r="C33" s="112" t="s">
        <v>3</v>
      </c>
      <c r="D33" s="113"/>
      <c r="E33" s="114"/>
      <c r="F33" s="44" t="s">
        <v>73</v>
      </c>
      <c r="G33" s="45" t="s">
        <v>5</v>
      </c>
      <c r="H33" s="45" t="s">
        <v>6</v>
      </c>
      <c r="I33" s="45" t="s">
        <v>7</v>
      </c>
      <c r="J33" s="45" t="s">
        <v>8</v>
      </c>
      <c r="K33" s="45" t="s">
        <v>9</v>
      </c>
      <c r="L33" s="45" t="s">
        <v>10</v>
      </c>
      <c r="M33" s="45" t="s">
        <v>11</v>
      </c>
      <c r="N33" s="45" t="s">
        <v>12</v>
      </c>
      <c r="O33" s="45" t="s">
        <v>13</v>
      </c>
      <c r="P33" s="45" t="s">
        <v>14</v>
      </c>
      <c r="Q33" s="45" t="s">
        <v>15</v>
      </c>
      <c r="R33" s="45" t="s">
        <v>16</v>
      </c>
      <c r="S33" s="44" t="s">
        <v>58</v>
      </c>
      <c r="T33" s="11" t="s">
        <v>54</v>
      </c>
      <c r="U33" s="11" t="s">
        <v>74</v>
      </c>
    </row>
    <row r="34" spans="2:21" ht="27" customHeight="1">
      <c r="B34" s="45">
        <v>1</v>
      </c>
      <c r="C34" s="115" t="str">
        <f>C19</f>
        <v/>
      </c>
      <c r="D34" s="116"/>
      <c r="E34" s="117"/>
      <c r="F34" s="70"/>
      <c r="G34" s="72"/>
      <c r="H34" s="72"/>
      <c r="I34" s="72"/>
      <c r="J34" s="72"/>
      <c r="K34" s="72"/>
      <c r="L34" s="72"/>
      <c r="M34" s="72"/>
      <c r="N34" s="72"/>
      <c r="O34" s="72"/>
      <c r="P34" s="72"/>
      <c r="Q34" s="72"/>
      <c r="R34" s="72"/>
      <c r="S34" s="77">
        <f>SUM(G34:R34)</f>
        <v>0</v>
      </c>
      <c r="T34" s="76" t="str">
        <f>IF(S34&lt;&gt;0,S34/U34,"")</f>
        <v/>
      </c>
      <c r="U34" s="73"/>
    </row>
    <row r="35" spans="2:21" ht="27" customHeight="1">
      <c r="B35" s="45">
        <v>2</v>
      </c>
      <c r="C35" s="115" t="str">
        <f t="shared" ref="C35:C39" si="4">C20</f>
        <v/>
      </c>
      <c r="D35" s="116"/>
      <c r="E35" s="117"/>
      <c r="F35" s="70"/>
      <c r="G35" s="72"/>
      <c r="H35" s="72"/>
      <c r="I35" s="72"/>
      <c r="J35" s="72"/>
      <c r="K35" s="72"/>
      <c r="L35" s="72"/>
      <c r="M35" s="72"/>
      <c r="N35" s="72"/>
      <c r="O35" s="72"/>
      <c r="P35" s="72"/>
      <c r="Q35" s="72"/>
      <c r="R35" s="72"/>
      <c r="S35" s="77">
        <f t="shared" ref="S35:S38" si="5">SUM(G35:R35)</f>
        <v>0</v>
      </c>
      <c r="T35" s="76" t="str">
        <f t="shared" ref="T35:T39" si="6">IF(S35&lt;&gt;0,S35/U35,"")</f>
        <v/>
      </c>
      <c r="U35" s="73"/>
    </row>
    <row r="36" spans="2:21" ht="27" customHeight="1">
      <c r="B36" s="45">
        <v>3</v>
      </c>
      <c r="C36" s="115" t="str">
        <f t="shared" si="4"/>
        <v/>
      </c>
      <c r="D36" s="116"/>
      <c r="E36" s="117"/>
      <c r="F36" s="70"/>
      <c r="G36" s="72"/>
      <c r="H36" s="72"/>
      <c r="I36" s="72"/>
      <c r="J36" s="72"/>
      <c r="K36" s="72"/>
      <c r="L36" s="72"/>
      <c r="M36" s="72"/>
      <c r="N36" s="72"/>
      <c r="O36" s="72"/>
      <c r="P36" s="72"/>
      <c r="Q36" s="72"/>
      <c r="R36" s="72"/>
      <c r="S36" s="77">
        <f t="shared" si="5"/>
        <v>0</v>
      </c>
      <c r="T36" s="76" t="str">
        <f t="shared" si="6"/>
        <v/>
      </c>
      <c r="U36" s="73"/>
    </row>
    <row r="37" spans="2:21" ht="27" customHeight="1">
      <c r="B37" s="45">
        <v>4</v>
      </c>
      <c r="C37" s="115" t="str">
        <f t="shared" si="4"/>
        <v/>
      </c>
      <c r="D37" s="116"/>
      <c r="E37" s="117"/>
      <c r="F37" s="70"/>
      <c r="G37" s="72"/>
      <c r="H37" s="72"/>
      <c r="I37" s="72"/>
      <c r="J37" s="72"/>
      <c r="K37" s="72"/>
      <c r="L37" s="72"/>
      <c r="M37" s="72"/>
      <c r="N37" s="72"/>
      <c r="O37" s="72"/>
      <c r="P37" s="72"/>
      <c r="Q37" s="72"/>
      <c r="R37" s="72"/>
      <c r="S37" s="77">
        <f t="shared" si="5"/>
        <v>0</v>
      </c>
      <c r="T37" s="76" t="str">
        <f t="shared" si="6"/>
        <v/>
      </c>
      <c r="U37" s="73"/>
    </row>
    <row r="38" spans="2:21" ht="27" customHeight="1">
      <c r="B38" s="45">
        <v>5</v>
      </c>
      <c r="C38" s="115" t="str">
        <f t="shared" si="4"/>
        <v/>
      </c>
      <c r="D38" s="116"/>
      <c r="E38" s="117"/>
      <c r="F38" s="70"/>
      <c r="G38" s="72"/>
      <c r="H38" s="72"/>
      <c r="I38" s="72"/>
      <c r="J38" s="72"/>
      <c r="K38" s="72"/>
      <c r="L38" s="72"/>
      <c r="M38" s="72"/>
      <c r="N38" s="72"/>
      <c r="O38" s="72"/>
      <c r="P38" s="72"/>
      <c r="Q38" s="72"/>
      <c r="R38" s="72"/>
      <c r="S38" s="77">
        <f t="shared" si="5"/>
        <v>0</v>
      </c>
      <c r="T38" s="76" t="str">
        <f t="shared" si="6"/>
        <v/>
      </c>
      <c r="U38" s="73"/>
    </row>
    <row r="39" spans="2:21" ht="27" customHeight="1" thickBot="1">
      <c r="B39" s="9">
        <v>6</v>
      </c>
      <c r="C39" s="115" t="str">
        <f t="shared" si="4"/>
        <v/>
      </c>
      <c r="D39" s="116"/>
      <c r="E39" s="117"/>
      <c r="F39" s="71"/>
      <c r="G39" s="72"/>
      <c r="H39" s="72"/>
      <c r="I39" s="72"/>
      <c r="J39" s="72"/>
      <c r="K39" s="72"/>
      <c r="L39" s="72"/>
      <c r="M39" s="72"/>
      <c r="N39" s="72"/>
      <c r="O39" s="72"/>
      <c r="P39" s="72"/>
      <c r="Q39" s="72"/>
      <c r="R39" s="72"/>
      <c r="S39" s="78">
        <f t="shared" ref="S39" si="7">SUM(G39:R39)</f>
        <v>0</v>
      </c>
      <c r="T39" s="76" t="str">
        <f t="shared" si="6"/>
        <v/>
      </c>
      <c r="U39" s="75"/>
    </row>
    <row r="40" spans="2:21" ht="35.1" customHeight="1" thickBot="1">
      <c r="B40" s="118" t="s">
        <v>17</v>
      </c>
      <c r="C40" s="119"/>
      <c r="D40" s="119"/>
      <c r="E40" s="119"/>
      <c r="F40" s="120"/>
      <c r="G40" s="109"/>
      <c r="H40" s="110"/>
      <c r="I40" s="110"/>
      <c r="J40" s="110"/>
      <c r="K40" s="110"/>
      <c r="L40" s="110"/>
      <c r="M40" s="110"/>
      <c r="N40" s="110"/>
      <c r="O40" s="110"/>
      <c r="P40" s="110"/>
      <c r="Q40" s="110"/>
      <c r="R40" s="110"/>
      <c r="S40" s="110"/>
      <c r="T40" s="110"/>
      <c r="U40" s="111"/>
    </row>
    <row r="41" spans="2:21" ht="11.25" customHeight="1">
      <c r="B41" s="4"/>
    </row>
    <row r="42" spans="2:21" ht="21" customHeight="1">
      <c r="B42" s="4" t="s">
        <v>84</v>
      </c>
    </row>
    <row r="43" spans="2:21" ht="18" customHeight="1">
      <c r="B43" s="6" t="s">
        <v>85</v>
      </c>
    </row>
    <row r="44" spans="2:21" ht="21.75" customHeight="1">
      <c r="B44" s="4" t="s">
        <v>86</v>
      </c>
    </row>
    <row r="48" spans="2:21">
      <c r="T48" s="3"/>
    </row>
  </sheetData>
  <mergeCells count="49">
    <mergeCell ref="B2:C2"/>
    <mergeCell ref="D2:G2"/>
    <mergeCell ref="B4:C4"/>
    <mergeCell ref="D4:G4"/>
    <mergeCell ref="B7:B8"/>
    <mergeCell ref="C7:E8"/>
    <mergeCell ref="F7:G8"/>
    <mergeCell ref="J7:K7"/>
    <mergeCell ref="L7:L8"/>
    <mergeCell ref="M7:M8"/>
    <mergeCell ref="N7:N8"/>
    <mergeCell ref="C10:E10"/>
    <mergeCell ref="F10:G10"/>
    <mergeCell ref="H10:I10"/>
    <mergeCell ref="C9:E9"/>
    <mergeCell ref="F9:G9"/>
    <mergeCell ref="H9:I9"/>
    <mergeCell ref="H7:I8"/>
    <mergeCell ref="C11:E11"/>
    <mergeCell ref="F11:G11"/>
    <mergeCell ref="H11:I11"/>
    <mergeCell ref="C19:E19"/>
    <mergeCell ref="C12:E12"/>
    <mergeCell ref="F12:G12"/>
    <mergeCell ref="H12:I12"/>
    <mergeCell ref="C13:E13"/>
    <mergeCell ref="F13:G13"/>
    <mergeCell ref="H13:I13"/>
    <mergeCell ref="C14:E14"/>
    <mergeCell ref="F14:G14"/>
    <mergeCell ref="H14:I14"/>
    <mergeCell ref="J15:K15"/>
    <mergeCell ref="C18:E18"/>
    <mergeCell ref="C20:E20"/>
    <mergeCell ref="C21:E21"/>
    <mergeCell ref="C22:E22"/>
    <mergeCell ref="C23:E23"/>
    <mergeCell ref="C24:E24"/>
    <mergeCell ref="C38:E38"/>
    <mergeCell ref="C39:E39"/>
    <mergeCell ref="B40:F40"/>
    <mergeCell ref="G40:U40"/>
    <mergeCell ref="G25:U25"/>
    <mergeCell ref="C33:E33"/>
    <mergeCell ref="C34:E34"/>
    <mergeCell ref="C35:E35"/>
    <mergeCell ref="C36:E36"/>
    <mergeCell ref="C37:E37"/>
    <mergeCell ref="B25:F25"/>
  </mergeCells>
  <phoneticPr fontId="11"/>
  <dataValidations count="3">
    <dataValidation imeMode="off" allowBlank="1" showInputMessage="1" showErrorMessage="1" sqref="K14 U39 T24:U24" xr:uid="{83B1D079-DDEA-4F05-A1EE-86D111EEE2C0}"/>
    <dataValidation imeMode="hiragana" allowBlank="1" showInputMessage="1" showErrorMessage="1" sqref="G40:U40 J14 G25:U25 F14:G14 J9:J12 J13:M13 L9:M12 L14:M14" xr:uid="{1AD34601-E9EB-49CD-AEDC-9E7A88D33650}"/>
    <dataValidation type="list" allowBlank="1" showInputMessage="1" showErrorMessage="1" sqref="F19:F24 F34:F39" xr:uid="{23DE8718-2E7D-4388-AA76-4AEC46269BD1}">
      <formula1>"月賦,月賦半年賦併用,半年賦,年賦,その他"</formula1>
    </dataValidation>
  </dataValidations>
  <pageMargins left="0.70866141732283472" right="0.70866141732283472" top="0.74803149606299213" bottom="5.8333333333333336E-3" header="0.31496062992125984" footer="0.31496062992125984"/>
  <pageSetup paperSize="9" scale="56" orientation="landscape" r:id="rId1"/>
  <headerFooter>
    <oddFooter>&amp;R39</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DEDE3-E283-4F64-B680-5D14BFA7903B}">
  <sheetPr>
    <tabColor rgb="FFFFFF00"/>
    <pageSetUpPr fitToPage="1"/>
  </sheetPr>
  <dimension ref="A1:BG21"/>
  <sheetViews>
    <sheetView showGridLines="0" showZeros="0" view="pageBreakPreview" zoomScale="80" zoomScaleNormal="40" zoomScaleSheetLayoutView="80" zoomScalePageLayoutView="30" workbookViewId="0">
      <selection activeCell="Z11" sqref="Z11"/>
    </sheetView>
  </sheetViews>
  <sheetFormatPr defaultColWidth="9" defaultRowHeight="11.25"/>
  <cols>
    <col min="1" max="1" width="3" style="14" customWidth="1"/>
    <col min="2" max="2" width="14.125" style="14" customWidth="1"/>
    <col min="3" max="3" width="16.375" style="14" customWidth="1"/>
    <col min="4" max="4" width="13" style="14" customWidth="1"/>
    <col min="5" max="5" width="6.125" style="14" customWidth="1"/>
    <col min="6" max="6" width="2.625" style="14" customWidth="1"/>
    <col min="7" max="7" width="4.375" style="14" customWidth="1"/>
    <col min="8" max="8" width="3.125" style="14" customWidth="1"/>
    <col min="9" max="9" width="3.375" style="14" bestFit="1" customWidth="1"/>
    <col min="10" max="10" width="6.125" style="14" customWidth="1"/>
    <col min="11" max="11" width="2.875" style="14" customWidth="1"/>
    <col min="12" max="12" width="4.375" style="14" customWidth="1"/>
    <col min="13" max="13" width="3.125" style="14" customWidth="1"/>
    <col min="14" max="15" width="12.375" style="14" customWidth="1"/>
    <col min="16" max="16" width="6.125" style="14" customWidth="1"/>
    <col min="17" max="17" width="3.875" style="14" customWidth="1"/>
    <col min="18" max="18" width="4.375" style="14" customWidth="1"/>
    <col min="19" max="19" width="3" style="14" customWidth="1"/>
    <col min="20" max="20" width="3.125" style="14" customWidth="1"/>
    <col min="21" max="21" width="6.125" style="14" customWidth="1"/>
    <col min="22" max="22" width="2.375" style="14" customWidth="1"/>
    <col min="23" max="23" width="4.375" style="14" customWidth="1"/>
    <col min="24" max="24" width="2.625" style="14" customWidth="1"/>
    <col min="25" max="26" width="12.375" style="14" customWidth="1"/>
    <col min="27" max="27" width="6.125" style="14" customWidth="1"/>
    <col min="28" max="28" width="3.125" style="14" customWidth="1"/>
    <col min="29" max="29" width="4.375" style="14" customWidth="1"/>
    <col min="30" max="30" width="2.875" style="14" customWidth="1"/>
    <col min="31" max="31" width="3.875" style="14" customWidth="1"/>
    <col min="32" max="32" width="6.125" style="14" customWidth="1"/>
    <col min="33" max="33" width="3.125" style="14" customWidth="1"/>
    <col min="34" max="34" width="4.375" style="14" customWidth="1"/>
    <col min="35" max="35" width="3" style="14" customWidth="1"/>
    <col min="36" max="37" width="12.375" style="14" customWidth="1"/>
    <col min="38" max="38" width="6.125" style="14" customWidth="1"/>
    <col min="39" max="39" width="3.5" style="14" customWidth="1"/>
    <col min="40" max="40" width="4.375" style="14" customWidth="1"/>
    <col min="41" max="41" width="2.625" style="14" customWidth="1"/>
    <col min="42" max="42" width="3.875" style="14" customWidth="1"/>
    <col min="43" max="43" width="6.125" style="14" customWidth="1"/>
    <col min="44" max="44" width="4.5" style="14" customWidth="1"/>
    <col min="45" max="45" width="4.375" style="14" customWidth="1"/>
    <col min="46" max="46" width="3.375" style="14" customWidth="1"/>
    <col min="47" max="48" width="12.375" style="14" customWidth="1"/>
    <col min="49" max="49" width="6.125" style="14" customWidth="1"/>
    <col min="50" max="50" width="2.625" style="14" customWidth="1"/>
    <col min="51" max="51" width="4.375" style="14" customWidth="1"/>
    <col min="52" max="52" width="2.875" style="14" customWidth="1"/>
    <col min="53" max="53" width="3.875" style="14" customWidth="1"/>
    <col min="54" max="54" width="6.125" style="14" customWidth="1"/>
    <col min="55" max="55" width="2.375" style="14" customWidth="1"/>
    <col min="56" max="56" width="4.375" style="14" customWidth="1"/>
    <col min="57" max="57" width="2.875" style="14" customWidth="1"/>
    <col min="58" max="59" width="12.375" style="14" customWidth="1"/>
    <col min="60" max="60" width="2.5" style="14" customWidth="1"/>
    <col min="61" max="16384" width="9" style="14"/>
  </cols>
  <sheetData>
    <row r="1" spans="1:59" ht="14.25">
      <c r="B1" s="15"/>
      <c r="C1" s="15"/>
      <c r="D1" s="15"/>
      <c r="M1" s="16"/>
      <c r="P1" s="16"/>
      <c r="R1" s="16"/>
      <c r="T1" s="16"/>
      <c r="AH1" s="16"/>
      <c r="BF1" s="7"/>
      <c r="BG1" s="7" t="s">
        <v>44</v>
      </c>
    </row>
    <row r="2" spans="1:59" s="18" customFormat="1" ht="21.75" customHeight="1">
      <c r="A2" s="154" t="s">
        <v>22</v>
      </c>
      <c r="B2" s="154"/>
      <c r="C2" s="155">
        <f>①補助所要額②内訳!D4</f>
        <v>0</v>
      </c>
      <c r="D2" s="155"/>
      <c r="E2" s="155"/>
      <c r="F2" s="155"/>
      <c r="G2" s="155"/>
      <c r="H2" s="155"/>
      <c r="I2" s="155"/>
      <c r="J2" s="17"/>
      <c r="K2" s="17"/>
      <c r="L2" s="17"/>
      <c r="P2" s="19"/>
      <c r="R2" s="19"/>
      <c r="T2" s="19"/>
      <c r="AH2" s="19"/>
    </row>
    <row r="3" spans="1:59" s="18" customFormat="1" ht="13.5">
      <c r="A3" s="48"/>
      <c r="B3" s="48"/>
      <c r="C3" s="31"/>
      <c r="D3" s="31"/>
      <c r="E3" s="31"/>
      <c r="F3" s="31"/>
      <c r="G3" s="31"/>
      <c r="H3" s="31"/>
      <c r="I3" s="31"/>
    </row>
    <row r="4" spans="1:59" s="18" customFormat="1" ht="21" customHeight="1">
      <c r="A4" s="154" t="s">
        <v>38</v>
      </c>
      <c r="B4" s="154"/>
      <c r="C4" s="155">
        <f>①補助所要額②内訳!D3</f>
        <v>0</v>
      </c>
      <c r="D4" s="155"/>
      <c r="E4" s="155"/>
      <c r="F4" s="155"/>
      <c r="G4" s="155"/>
      <c r="H4" s="155"/>
      <c r="I4" s="155"/>
      <c r="J4" s="17"/>
      <c r="K4" s="17"/>
      <c r="L4" s="17"/>
    </row>
    <row r="6" spans="1:59">
      <c r="M6" s="16"/>
      <c r="P6" s="16"/>
      <c r="R6" s="16"/>
      <c r="T6" s="16"/>
      <c r="AH6" s="16"/>
    </row>
    <row r="7" spans="1:59" s="20" customFormat="1" ht="24.75" customHeight="1">
      <c r="B7" s="21" t="s">
        <v>60</v>
      </c>
      <c r="C7" s="21"/>
      <c r="D7" s="21"/>
    </row>
    <row r="8" spans="1:59" s="18" customFormat="1" ht="24" customHeight="1">
      <c r="A8" s="156" t="s">
        <v>42</v>
      </c>
      <c r="B8" s="159" t="s">
        <v>27</v>
      </c>
      <c r="C8" s="162" t="s">
        <v>43</v>
      </c>
      <c r="D8" s="165" t="s">
        <v>89</v>
      </c>
      <c r="E8" s="168" t="s">
        <v>61</v>
      </c>
      <c r="F8" s="169"/>
      <c r="G8" s="169"/>
      <c r="H8" s="169"/>
      <c r="I8" s="169"/>
      <c r="J8" s="169"/>
      <c r="K8" s="169"/>
      <c r="L8" s="169"/>
      <c r="M8" s="169"/>
      <c r="N8" s="169"/>
      <c r="O8" s="56"/>
      <c r="P8" s="146" t="s">
        <v>32</v>
      </c>
      <c r="Q8" s="147"/>
      <c r="R8" s="147"/>
      <c r="S8" s="147"/>
      <c r="T8" s="147"/>
      <c r="U8" s="147"/>
      <c r="V8" s="147"/>
      <c r="W8" s="147"/>
      <c r="X8" s="147"/>
      <c r="Y8" s="147"/>
      <c r="Z8" s="57"/>
      <c r="AA8" s="146" t="s">
        <v>33</v>
      </c>
      <c r="AB8" s="147"/>
      <c r="AC8" s="147"/>
      <c r="AD8" s="147"/>
      <c r="AE8" s="147"/>
      <c r="AF8" s="147"/>
      <c r="AG8" s="147"/>
      <c r="AH8" s="147"/>
      <c r="AI8" s="147"/>
      <c r="AJ8" s="147"/>
      <c r="AK8" s="57"/>
      <c r="AL8" s="146" t="s">
        <v>34</v>
      </c>
      <c r="AM8" s="147"/>
      <c r="AN8" s="147"/>
      <c r="AO8" s="147"/>
      <c r="AP8" s="147"/>
      <c r="AQ8" s="147"/>
      <c r="AR8" s="147"/>
      <c r="AS8" s="147"/>
      <c r="AT8" s="147"/>
      <c r="AU8" s="147"/>
      <c r="AV8" s="57"/>
      <c r="AW8" s="148" t="s">
        <v>35</v>
      </c>
      <c r="AX8" s="148"/>
      <c r="AY8" s="148"/>
      <c r="AZ8" s="148"/>
      <c r="BA8" s="148"/>
      <c r="BB8" s="148"/>
      <c r="BC8" s="148"/>
      <c r="BD8" s="148"/>
      <c r="BE8" s="148"/>
      <c r="BF8" s="148"/>
      <c r="BG8" s="148"/>
    </row>
    <row r="9" spans="1:59" s="18" customFormat="1" ht="23.1" customHeight="1">
      <c r="A9" s="157"/>
      <c r="B9" s="160"/>
      <c r="C9" s="163"/>
      <c r="D9" s="166"/>
      <c r="E9" s="149" t="s">
        <v>36</v>
      </c>
      <c r="F9" s="150"/>
      <c r="G9" s="150"/>
      <c r="H9" s="150"/>
      <c r="I9" s="150"/>
      <c r="J9" s="150"/>
      <c r="K9" s="150"/>
      <c r="L9" s="150"/>
      <c r="M9" s="150"/>
      <c r="N9" s="153" t="s">
        <v>64</v>
      </c>
      <c r="O9" s="153"/>
      <c r="P9" s="149" t="s">
        <v>36</v>
      </c>
      <c r="Q9" s="150"/>
      <c r="R9" s="150"/>
      <c r="S9" s="150"/>
      <c r="T9" s="150"/>
      <c r="U9" s="150"/>
      <c r="V9" s="150"/>
      <c r="W9" s="150"/>
      <c r="X9" s="150"/>
      <c r="Y9" s="153" t="s">
        <v>64</v>
      </c>
      <c r="Z9" s="153"/>
      <c r="AA9" s="149" t="s">
        <v>36</v>
      </c>
      <c r="AB9" s="150"/>
      <c r="AC9" s="150"/>
      <c r="AD9" s="150"/>
      <c r="AE9" s="150"/>
      <c r="AF9" s="150"/>
      <c r="AG9" s="150"/>
      <c r="AH9" s="150"/>
      <c r="AI9" s="150"/>
      <c r="AJ9" s="153" t="s">
        <v>64</v>
      </c>
      <c r="AK9" s="153"/>
      <c r="AL9" s="149" t="s">
        <v>36</v>
      </c>
      <c r="AM9" s="150"/>
      <c r="AN9" s="150"/>
      <c r="AO9" s="150"/>
      <c r="AP9" s="150"/>
      <c r="AQ9" s="150"/>
      <c r="AR9" s="150"/>
      <c r="AS9" s="150"/>
      <c r="AT9" s="150"/>
      <c r="AU9" s="153" t="s">
        <v>64</v>
      </c>
      <c r="AV9" s="153"/>
      <c r="AW9" s="149" t="s">
        <v>36</v>
      </c>
      <c r="AX9" s="150"/>
      <c r="AY9" s="150"/>
      <c r="AZ9" s="150"/>
      <c r="BA9" s="150"/>
      <c r="BB9" s="150"/>
      <c r="BC9" s="150"/>
      <c r="BD9" s="150"/>
      <c r="BE9" s="150"/>
      <c r="BF9" s="153" t="s">
        <v>64</v>
      </c>
      <c r="BG9" s="153"/>
    </row>
    <row r="10" spans="1:59" s="18" customFormat="1" ht="23.1" customHeight="1">
      <c r="A10" s="158"/>
      <c r="B10" s="161"/>
      <c r="C10" s="164"/>
      <c r="D10" s="167"/>
      <c r="E10" s="151"/>
      <c r="F10" s="152"/>
      <c r="G10" s="152"/>
      <c r="H10" s="152"/>
      <c r="I10" s="152"/>
      <c r="J10" s="152"/>
      <c r="K10" s="152"/>
      <c r="L10" s="152"/>
      <c r="M10" s="152"/>
      <c r="N10" s="55" t="s">
        <v>63</v>
      </c>
      <c r="O10" s="58" t="s">
        <v>65</v>
      </c>
      <c r="P10" s="151"/>
      <c r="Q10" s="152"/>
      <c r="R10" s="152"/>
      <c r="S10" s="152"/>
      <c r="T10" s="152"/>
      <c r="U10" s="152"/>
      <c r="V10" s="152"/>
      <c r="W10" s="152"/>
      <c r="X10" s="152"/>
      <c r="Y10" s="58" t="s">
        <v>63</v>
      </c>
      <c r="Z10" s="55" t="s">
        <v>65</v>
      </c>
      <c r="AA10" s="151"/>
      <c r="AB10" s="152"/>
      <c r="AC10" s="152"/>
      <c r="AD10" s="152"/>
      <c r="AE10" s="152"/>
      <c r="AF10" s="152"/>
      <c r="AG10" s="152"/>
      <c r="AH10" s="152"/>
      <c r="AI10" s="152"/>
      <c r="AJ10" s="58" t="s">
        <v>63</v>
      </c>
      <c r="AK10" s="58" t="s">
        <v>65</v>
      </c>
      <c r="AL10" s="151"/>
      <c r="AM10" s="152"/>
      <c r="AN10" s="152"/>
      <c r="AO10" s="152"/>
      <c r="AP10" s="152"/>
      <c r="AQ10" s="152"/>
      <c r="AR10" s="152"/>
      <c r="AS10" s="152"/>
      <c r="AT10" s="152"/>
      <c r="AU10" s="58" t="s">
        <v>63</v>
      </c>
      <c r="AV10" s="58" t="s">
        <v>65</v>
      </c>
      <c r="AW10" s="151"/>
      <c r="AX10" s="152"/>
      <c r="AY10" s="152"/>
      <c r="AZ10" s="152"/>
      <c r="BA10" s="152"/>
      <c r="BB10" s="152"/>
      <c r="BC10" s="152"/>
      <c r="BD10" s="152"/>
      <c r="BE10" s="152"/>
      <c r="BF10" s="58" t="s">
        <v>63</v>
      </c>
      <c r="BG10" s="58" t="s">
        <v>65</v>
      </c>
    </row>
    <row r="11" spans="1:59" s="18" customFormat="1" ht="78" customHeight="1">
      <c r="A11" s="32">
        <v>1</v>
      </c>
      <c r="B11" s="63" t="str">
        <f>③基本情報④返済⑤支給!C9</f>
        <v/>
      </c>
      <c r="C11" s="64" t="str">
        <f>IF(③基本情報④返済⑤支給!H9&lt;&gt;"",③基本情報④返済⑤支給!H9,"")</f>
        <v/>
      </c>
      <c r="D11" s="61"/>
      <c r="E11" s="142" t="str">
        <f>IF(C11&lt;&gt;"",C11,"")</f>
        <v/>
      </c>
      <c r="F11" s="143"/>
      <c r="G11" s="143"/>
      <c r="H11" s="143"/>
      <c r="I11" s="59" t="s">
        <v>37</v>
      </c>
      <c r="J11" s="144" t="str">
        <f>IF(C11&lt;&gt;"",EOMONTH(E11,11),"")</f>
        <v/>
      </c>
      <c r="K11" s="143"/>
      <c r="L11" s="143"/>
      <c r="M11" s="145"/>
      <c r="N11" s="53"/>
      <c r="O11" s="50"/>
      <c r="P11" s="142" t="str">
        <f t="shared" ref="P11:P16" si="0">IF(J11&lt;&gt;"",EOMONTH(J11,1),"")</f>
        <v/>
      </c>
      <c r="Q11" s="143"/>
      <c r="R11" s="143"/>
      <c r="S11" s="143"/>
      <c r="T11" s="59" t="s">
        <v>37</v>
      </c>
      <c r="U11" s="144" t="str">
        <f>IF(P11&lt;&gt;"",EOMONTH(P11,11),"")</f>
        <v/>
      </c>
      <c r="V11" s="143"/>
      <c r="W11" s="143"/>
      <c r="X11" s="145"/>
      <c r="Y11" s="51"/>
      <c r="Z11" s="49"/>
      <c r="AA11" s="142" t="str">
        <f t="shared" ref="AA11:AA16" si="1">IF(U11&lt;&gt;"",EOMONTH(U11,1),"")</f>
        <v/>
      </c>
      <c r="AB11" s="143"/>
      <c r="AC11" s="143"/>
      <c r="AD11" s="143"/>
      <c r="AE11" s="59" t="s">
        <v>37</v>
      </c>
      <c r="AF11" s="144" t="str">
        <f>IF(AA11&lt;&gt;"",EOMONTH(AA11,11),"")</f>
        <v/>
      </c>
      <c r="AG11" s="143"/>
      <c r="AH11" s="143"/>
      <c r="AI11" s="145"/>
      <c r="AJ11" s="51"/>
      <c r="AK11" s="49"/>
      <c r="AL11" s="142" t="str">
        <f t="shared" ref="AL11:AL16" si="2">IF(AF11&lt;&gt;"",EOMONTH(AF11,1),"")</f>
        <v/>
      </c>
      <c r="AM11" s="143"/>
      <c r="AN11" s="143"/>
      <c r="AO11" s="143"/>
      <c r="AP11" s="59" t="s">
        <v>37</v>
      </c>
      <c r="AQ11" s="144" t="str">
        <f>IF(AL11&lt;&gt;"",EOMONTH(AL11,11),"")</f>
        <v/>
      </c>
      <c r="AR11" s="143"/>
      <c r="AS11" s="143"/>
      <c r="AT11" s="145"/>
      <c r="AU11" s="51"/>
      <c r="AV11" s="52"/>
      <c r="AW11" s="142" t="str">
        <f t="shared" ref="AW11:AW16" si="3">IF(AQ11&lt;&gt;"",EOMONTH(AQ11,1),"")</f>
        <v/>
      </c>
      <c r="AX11" s="143"/>
      <c r="AY11" s="143"/>
      <c r="AZ11" s="143"/>
      <c r="BA11" s="59" t="s">
        <v>37</v>
      </c>
      <c r="BB11" s="144" t="str">
        <f>IF(AW11&lt;&gt;"",EOMONTH(AW11,11),"")</f>
        <v/>
      </c>
      <c r="BC11" s="143"/>
      <c r="BD11" s="143"/>
      <c r="BE11" s="145"/>
      <c r="BF11" s="51"/>
      <c r="BG11" s="54"/>
    </row>
    <row r="12" spans="1:59" s="18" customFormat="1" ht="78" customHeight="1">
      <c r="A12" s="32">
        <v>2</v>
      </c>
      <c r="B12" s="63" t="str">
        <f>③基本情報④返済⑤支給!C10</f>
        <v/>
      </c>
      <c r="C12" s="64" t="str">
        <f>IF(③基本情報④返済⑤支給!H10&lt;&gt;"",③基本情報④返済⑤支給!H10,"")</f>
        <v/>
      </c>
      <c r="D12" s="61"/>
      <c r="E12" s="142" t="str">
        <f>IF(C12&lt;&gt;"",C12,"")</f>
        <v/>
      </c>
      <c r="F12" s="143"/>
      <c r="G12" s="143"/>
      <c r="H12" s="143"/>
      <c r="I12" s="59" t="s">
        <v>37</v>
      </c>
      <c r="J12" s="144" t="str">
        <f t="shared" ref="J12:J16" si="4">IF(C12&lt;&gt;"",EOMONTH(E12,11),"")</f>
        <v/>
      </c>
      <c r="K12" s="143"/>
      <c r="L12" s="143"/>
      <c r="M12" s="145"/>
      <c r="N12" s="53"/>
      <c r="O12" s="50"/>
      <c r="P12" s="142" t="str">
        <f t="shared" si="0"/>
        <v/>
      </c>
      <c r="Q12" s="143"/>
      <c r="R12" s="143"/>
      <c r="S12" s="143"/>
      <c r="T12" s="59" t="s">
        <v>37</v>
      </c>
      <c r="U12" s="144" t="str">
        <f t="shared" ref="U12:U16" si="5">IF(P12&lt;&gt;"",EOMONTH(P12,11),"")</f>
        <v/>
      </c>
      <c r="V12" s="143"/>
      <c r="W12" s="143"/>
      <c r="X12" s="145"/>
      <c r="Y12" s="51"/>
      <c r="Z12" s="49"/>
      <c r="AA12" s="142" t="str">
        <f t="shared" si="1"/>
        <v/>
      </c>
      <c r="AB12" s="143"/>
      <c r="AC12" s="143"/>
      <c r="AD12" s="143"/>
      <c r="AE12" s="59" t="s">
        <v>37</v>
      </c>
      <c r="AF12" s="144" t="str">
        <f t="shared" ref="AF12:AF16" si="6">IF(AA12&lt;&gt;"",EOMONTH(AA12,11),"")</f>
        <v/>
      </c>
      <c r="AG12" s="143"/>
      <c r="AH12" s="143"/>
      <c r="AI12" s="145"/>
      <c r="AJ12" s="51"/>
      <c r="AK12" s="49"/>
      <c r="AL12" s="142" t="str">
        <f t="shared" si="2"/>
        <v/>
      </c>
      <c r="AM12" s="143"/>
      <c r="AN12" s="143"/>
      <c r="AO12" s="143"/>
      <c r="AP12" s="59" t="s">
        <v>37</v>
      </c>
      <c r="AQ12" s="144" t="str">
        <f t="shared" ref="AQ12:AQ16" si="7">IF(AL12&lt;&gt;"",EOMONTH(AL12,11),"")</f>
        <v/>
      </c>
      <c r="AR12" s="143"/>
      <c r="AS12" s="143"/>
      <c r="AT12" s="145"/>
      <c r="AU12" s="51"/>
      <c r="AV12" s="52"/>
      <c r="AW12" s="142" t="str">
        <f t="shared" si="3"/>
        <v/>
      </c>
      <c r="AX12" s="143"/>
      <c r="AY12" s="143"/>
      <c r="AZ12" s="143"/>
      <c r="BA12" s="59" t="s">
        <v>37</v>
      </c>
      <c r="BB12" s="144" t="str">
        <f t="shared" ref="BB12:BB16" si="8">IF(AW12&lt;&gt;"",EOMONTH(AW12,11),"")</f>
        <v/>
      </c>
      <c r="BC12" s="143"/>
      <c r="BD12" s="143"/>
      <c r="BE12" s="145"/>
      <c r="BF12" s="51"/>
      <c r="BG12" s="54"/>
    </row>
    <row r="13" spans="1:59" s="18" customFormat="1" ht="78" customHeight="1">
      <c r="A13" s="32">
        <v>3</v>
      </c>
      <c r="B13" s="63" t="str">
        <f>③基本情報④返済⑤支給!C11</f>
        <v/>
      </c>
      <c r="C13" s="64" t="str">
        <f>IF(③基本情報④返済⑤支給!H11&lt;&gt;"",③基本情報④返済⑤支給!H11,"")</f>
        <v/>
      </c>
      <c r="D13" s="61"/>
      <c r="E13" s="142" t="str">
        <f>IF(C13&lt;&gt;"",C13,"")</f>
        <v/>
      </c>
      <c r="F13" s="143"/>
      <c r="G13" s="143"/>
      <c r="H13" s="143"/>
      <c r="I13" s="59" t="s">
        <v>37</v>
      </c>
      <c r="J13" s="144" t="str">
        <f t="shared" si="4"/>
        <v/>
      </c>
      <c r="K13" s="143"/>
      <c r="L13" s="143"/>
      <c r="M13" s="145"/>
      <c r="N13" s="53"/>
      <c r="O13" s="50"/>
      <c r="P13" s="142" t="str">
        <f t="shared" si="0"/>
        <v/>
      </c>
      <c r="Q13" s="143"/>
      <c r="R13" s="143"/>
      <c r="S13" s="143"/>
      <c r="T13" s="59" t="s">
        <v>37</v>
      </c>
      <c r="U13" s="144" t="str">
        <f t="shared" si="5"/>
        <v/>
      </c>
      <c r="V13" s="143"/>
      <c r="W13" s="143"/>
      <c r="X13" s="145"/>
      <c r="Y13" s="51"/>
      <c r="Z13" s="49"/>
      <c r="AA13" s="142" t="str">
        <f t="shared" si="1"/>
        <v/>
      </c>
      <c r="AB13" s="143"/>
      <c r="AC13" s="143"/>
      <c r="AD13" s="143"/>
      <c r="AE13" s="59" t="s">
        <v>37</v>
      </c>
      <c r="AF13" s="144" t="str">
        <f t="shared" si="6"/>
        <v/>
      </c>
      <c r="AG13" s="143"/>
      <c r="AH13" s="143"/>
      <c r="AI13" s="145"/>
      <c r="AJ13" s="51"/>
      <c r="AK13" s="49"/>
      <c r="AL13" s="142" t="str">
        <f t="shared" si="2"/>
        <v/>
      </c>
      <c r="AM13" s="143"/>
      <c r="AN13" s="143"/>
      <c r="AO13" s="143"/>
      <c r="AP13" s="59" t="s">
        <v>37</v>
      </c>
      <c r="AQ13" s="144" t="str">
        <f t="shared" si="7"/>
        <v/>
      </c>
      <c r="AR13" s="143"/>
      <c r="AS13" s="143"/>
      <c r="AT13" s="145"/>
      <c r="AU13" s="51"/>
      <c r="AV13" s="52"/>
      <c r="AW13" s="142" t="str">
        <f t="shared" si="3"/>
        <v/>
      </c>
      <c r="AX13" s="143"/>
      <c r="AY13" s="143"/>
      <c r="AZ13" s="143"/>
      <c r="BA13" s="59" t="s">
        <v>37</v>
      </c>
      <c r="BB13" s="144" t="str">
        <f t="shared" si="8"/>
        <v/>
      </c>
      <c r="BC13" s="143"/>
      <c r="BD13" s="143"/>
      <c r="BE13" s="145"/>
      <c r="BF13" s="51"/>
      <c r="BG13" s="54"/>
    </row>
    <row r="14" spans="1:59" s="18" customFormat="1" ht="78" customHeight="1">
      <c r="A14" s="32">
        <v>4</v>
      </c>
      <c r="B14" s="63" t="str">
        <f>③基本情報④返済⑤支給!C12</f>
        <v/>
      </c>
      <c r="C14" s="64" t="str">
        <f>IF(③基本情報④返済⑤支給!H12&lt;&gt;"",③基本情報④返済⑤支給!H12,"")</f>
        <v/>
      </c>
      <c r="D14" s="61"/>
      <c r="E14" s="142" t="str">
        <f t="shared" ref="E14:E16" si="9">IF(C14&lt;&gt;"",C14,"")</f>
        <v/>
      </c>
      <c r="F14" s="143"/>
      <c r="G14" s="143"/>
      <c r="H14" s="143"/>
      <c r="I14" s="59" t="s">
        <v>37</v>
      </c>
      <c r="J14" s="144" t="str">
        <f t="shared" si="4"/>
        <v/>
      </c>
      <c r="K14" s="143"/>
      <c r="L14" s="143"/>
      <c r="M14" s="145"/>
      <c r="N14" s="53"/>
      <c r="O14" s="50"/>
      <c r="P14" s="142" t="str">
        <f t="shared" si="0"/>
        <v/>
      </c>
      <c r="Q14" s="143"/>
      <c r="R14" s="143"/>
      <c r="S14" s="143"/>
      <c r="T14" s="59" t="s">
        <v>37</v>
      </c>
      <c r="U14" s="144" t="str">
        <f t="shared" si="5"/>
        <v/>
      </c>
      <c r="V14" s="143"/>
      <c r="W14" s="143"/>
      <c r="X14" s="145"/>
      <c r="Y14" s="51"/>
      <c r="Z14" s="49"/>
      <c r="AA14" s="142" t="str">
        <f t="shared" si="1"/>
        <v/>
      </c>
      <c r="AB14" s="143"/>
      <c r="AC14" s="143"/>
      <c r="AD14" s="143"/>
      <c r="AE14" s="59" t="s">
        <v>37</v>
      </c>
      <c r="AF14" s="144" t="str">
        <f t="shared" si="6"/>
        <v/>
      </c>
      <c r="AG14" s="143"/>
      <c r="AH14" s="143"/>
      <c r="AI14" s="145"/>
      <c r="AJ14" s="51"/>
      <c r="AK14" s="49"/>
      <c r="AL14" s="142" t="str">
        <f t="shared" si="2"/>
        <v/>
      </c>
      <c r="AM14" s="143"/>
      <c r="AN14" s="143"/>
      <c r="AO14" s="143"/>
      <c r="AP14" s="59" t="s">
        <v>37</v>
      </c>
      <c r="AQ14" s="144" t="str">
        <f t="shared" si="7"/>
        <v/>
      </c>
      <c r="AR14" s="143"/>
      <c r="AS14" s="143"/>
      <c r="AT14" s="145"/>
      <c r="AU14" s="51"/>
      <c r="AV14" s="52"/>
      <c r="AW14" s="142" t="str">
        <f t="shared" si="3"/>
        <v/>
      </c>
      <c r="AX14" s="143"/>
      <c r="AY14" s="143"/>
      <c r="AZ14" s="143"/>
      <c r="BA14" s="59" t="s">
        <v>37</v>
      </c>
      <c r="BB14" s="144" t="str">
        <f t="shared" si="8"/>
        <v/>
      </c>
      <c r="BC14" s="143"/>
      <c r="BD14" s="143"/>
      <c r="BE14" s="145"/>
      <c r="BF14" s="51"/>
      <c r="BG14" s="54"/>
    </row>
    <row r="15" spans="1:59" s="18" customFormat="1" ht="78" customHeight="1">
      <c r="A15" s="32">
        <v>5</v>
      </c>
      <c r="B15" s="63" t="str">
        <f>③基本情報④返済⑤支給!C13</f>
        <v/>
      </c>
      <c r="C15" s="64" t="str">
        <f>IF(③基本情報④返済⑤支給!H13&lt;&gt;"",③基本情報④返済⑤支給!H13,"")</f>
        <v/>
      </c>
      <c r="D15" s="61"/>
      <c r="E15" s="142" t="str">
        <f t="shared" si="9"/>
        <v/>
      </c>
      <c r="F15" s="143"/>
      <c r="G15" s="143"/>
      <c r="H15" s="143"/>
      <c r="I15" s="59" t="s">
        <v>37</v>
      </c>
      <c r="J15" s="144" t="str">
        <f t="shared" si="4"/>
        <v/>
      </c>
      <c r="K15" s="143"/>
      <c r="L15" s="143"/>
      <c r="M15" s="145"/>
      <c r="N15" s="53"/>
      <c r="O15" s="50"/>
      <c r="P15" s="142" t="str">
        <f t="shared" si="0"/>
        <v/>
      </c>
      <c r="Q15" s="143"/>
      <c r="R15" s="143"/>
      <c r="S15" s="143"/>
      <c r="T15" s="59" t="s">
        <v>37</v>
      </c>
      <c r="U15" s="144" t="str">
        <f t="shared" si="5"/>
        <v/>
      </c>
      <c r="V15" s="143"/>
      <c r="W15" s="143"/>
      <c r="X15" s="145"/>
      <c r="Y15" s="51"/>
      <c r="Z15" s="49"/>
      <c r="AA15" s="142" t="str">
        <f t="shared" si="1"/>
        <v/>
      </c>
      <c r="AB15" s="143"/>
      <c r="AC15" s="143"/>
      <c r="AD15" s="143"/>
      <c r="AE15" s="60" t="s">
        <v>37</v>
      </c>
      <c r="AF15" s="144" t="str">
        <f t="shared" si="6"/>
        <v/>
      </c>
      <c r="AG15" s="143"/>
      <c r="AH15" s="143"/>
      <c r="AI15" s="145"/>
      <c r="AJ15" s="51"/>
      <c r="AK15" s="49"/>
      <c r="AL15" s="142" t="str">
        <f t="shared" si="2"/>
        <v/>
      </c>
      <c r="AM15" s="143"/>
      <c r="AN15" s="143"/>
      <c r="AO15" s="143"/>
      <c r="AP15" s="60" t="s">
        <v>37</v>
      </c>
      <c r="AQ15" s="144" t="str">
        <f t="shared" si="7"/>
        <v/>
      </c>
      <c r="AR15" s="143"/>
      <c r="AS15" s="143"/>
      <c r="AT15" s="145"/>
      <c r="AU15" s="51"/>
      <c r="AV15" s="52"/>
      <c r="AW15" s="142" t="str">
        <f t="shared" si="3"/>
        <v/>
      </c>
      <c r="AX15" s="143"/>
      <c r="AY15" s="143"/>
      <c r="AZ15" s="143"/>
      <c r="BA15" s="59" t="s">
        <v>37</v>
      </c>
      <c r="BB15" s="144" t="str">
        <f t="shared" si="8"/>
        <v/>
      </c>
      <c r="BC15" s="143"/>
      <c r="BD15" s="143"/>
      <c r="BE15" s="145"/>
      <c r="BF15" s="51"/>
      <c r="BG15" s="54"/>
    </row>
    <row r="16" spans="1:59" s="18" customFormat="1" ht="78" customHeight="1">
      <c r="A16" s="32">
        <v>6</v>
      </c>
      <c r="B16" s="63" t="str">
        <f>③基本情報④返済⑤支給!C14</f>
        <v/>
      </c>
      <c r="C16" s="64" t="str">
        <f>IF(③基本情報④返済⑤支給!H14&lt;&gt;"",③基本情報④返済⑤支給!H14,"")</f>
        <v/>
      </c>
      <c r="D16" s="61"/>
      <c r="E16" s="142" t="str">
        <f t="shared" si="9"/>
        <v/>
      </c>
      <c r="F16" s="143"/>
      <c r="G16" s="143"/>
      <c r="H16" s="143"/>
      <c r="I16" s="59" t="s">
        <v>37</v>
      </c>
      <c r="J16" s="144" t="str">
        <f t="shared" si="4"/>
        <v/>
      </c>
      <c r="K16" s="143"/>
      <c r="L16" s="143"/>
      <c r="M16" s="145"/>
      <c r="N16" s="53"/>
      <c r="O16" s="50"/>
      <c r="P16" s="142" t="str">
        <f t="shared" si="0"/>
        <v/>
      </c>
      <c r="Q16" s="143"/>
      <c r="R16" s="143"/>
      <c r="S16" s="143"/>
      <c r="T16" s="59" t="s">
        <v>37</v>
      </c>
      <c r="U16" s="144" t="str">
        <f t="shared" si="5"/>
        <v/>
      </c>
      <c r="V16" s="143"/>
      <c r="W16" s="143"/>
      <c r="X16" s="145"/>
      <c r="Y16" s="53"/>
      <c r="Z16" s="53"/>
      <c r="AA16" s="142" t="str">
        <f t="shared" si="1"/>
        <v/>
      </c>
      <c r="AB16" s="143"/>
      <c r="AC16" s="143"/>
      <c r="AD16" s="143"/>
      <c r="AE16" s="59" t="s">
        <v>37</v>
      </c>
      <c r="AF16" s="144" t="str">
        <f t="shared" si="6"/>
        <v/>
      </c>
      <c r="AG16" s="143"/>
      <c r="AH16" s="143"/>
      <c r="AI16" s="145"/>
      <c r="AJ16" s="53"/>
      <c r="AK16" s="50"/>
      <c r="AL16" s="142" t="str">
        <f t="shared" si="2"/>
        <v/>
      </c>
      <c r="AM16" s="143"/>
      <c r="AN16" s="143"/>
      <c r="AO16" s="143"/>
      <c r="AP16" s="59" t="s">
        <v>37</v>
      </c>
      <c r="AQ16" s="144" t="str">
        <f t="shared" si="7"/>
        <v/>
      </c>
      <c r="AR16" s="143"/>
      <c r="AS16" s="143"/>
      <c r="AT16" s="145"/>
      <c r="AU16" s="53"/>
      <c r="AV16" s="52"/>
      <c r="AW16" s="142" t="str">
        <f t="shared" si="3"/>
        <v/>
      </c>
      <c r="AX16" s="143"/>
      <c r="AY16" s="143"/>
      <c r="AZ16" s="143"/>
      <c r="BA16" s="59" t="s">
        <v>37</v>
      </c>
      <c r="BB16" s="144" t="str">
        <f t="shared" si="8"/>
        <v/>
      </c>
      <c r="BC16" s="143"/>
      <c r="BD16" s="143"/>
      <c r="BE16" s="145"/>
      <c r="BF16" s="51"/>
      <c r="BG16" s="54"/>
    </row>
    <row r="17" spans="2:59" ht="11.25" customHeight="1">
      <c r="B17" s="33"/>
      <c r="C17" s="33"/>
      <c r="D17" s="33"/>
      <c r="E17" s="33"/>
      <c r="F17" s="33"/>
      <c r="G17" s="33"/>
      <c r="H17" s="33"/>
      <c r="I17" s="33"/>
      <c r="J17" s="33"/>
      <c r="K17" s="33"/>
      <c r="L17" s="33"/>
      <c r="M17" s="33"/>
      <c r="N17" s="22"/>
      <c r="O17" s="22"/>
      <c r="P17" s="33"/>
      <c r="Q17" s="33"/>
      <c r="R17" s="33"/>
      <c r="S17" s="33"/>
      <c r="T17" s="33"/>
      <c r="U17" s="33"/>
      <c r="V17" s="33"/>
      <c r="W17" s="33"/>
      <c r="X17" s="33"/>
      <c r="Y17" s="22"/>
      <c r="Z17" s="22"/>
      <c r="AA17" s="33"/>
      <c r="AB17" s="33"/>
      <c r="AC17" s="33"/>
      <c r="AD17" s="33"/>
      <c r="AE17" s="33"/>
      <c r="AF17" s="33"/>
      <c r="AG17" s="33"/>
      <c r="AH17" s="33"/>
      <c r="AI17" s="33"/>
      <c r="AJ17" s="22"/>
      <c r="AK17" s="22"/>
      <c r="AL17" s="33"/>
      <c r="AM17" s="33"/>
      <c r="AN17" s="33"/>
      <c r="AO17" s="33"/>
      <c r="AP17" s="33"/>
      <c r="AQ17" s="33"/>
      <c r="AR17" s="33"/>
      <c r="AS17" s="33"/>
      <c r="AT17" s="33"/>
      <c r="AU17" s="22"/>
      <c r="AV17" s="22"/>
      <c r="AW17" s="33"/>
      <c r="AX17" s="33"/>
      <c r="AY17" s="33"/>
      <c r="AZ17" s="33"/>
      <c r="BA17" s="33"/>
      <c r="BB17" s="33"/>
      <c r="BC17" s="33"/>
      <c r="BD17" s="33"/>
      <c r="BE17" s="33"/>
      <c r="BF17" s="23"/>
      <c r="BG17" s="23"/>
    </row>
    <row r="18" spans="2:59" s="24" customFormat="1" ht="23.25" customHeight="1">
      <c r="B18" s="34" t="s">
        <v>90</v>
      </c>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row>
    <row r="19" spans="2:59" s="20" customFormat="1" ht="23.25" customHeight="1">
      <c r="B19" s="34" t="s">
        <v>91</v>
      </c>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row>
    <row r="20" spans="2:59" s="24" customFormat="1" ht="23.25" customHeight="1">
      <c r="B20" s="34" t="s">
        <v>75</v>
      </c>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row>
    <row r="21" spans="2:59" s="20" customFormat="1" ht="23.25" customHeight="1">
      <c r="B21" s="34" t="s">
        <v>76</v>
      </c>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row>
  </sheetData>
  <mergeCells count="83">
    <mergeCell ref="A2:B2"/>
    <mergeCell ref="C2:I2"/>
    <mergeCell ref="A4:B4"/>
    <mergeCell ref="C4:I4"/>
    <mergeCell ref="A8:A10"/>
    <mergeCell ref="B8:B10"/>
    <mergeCell ref="C8:C10"/>
    <mergeCell ref="D8:D10"/>
    <mergeCell ref="E8:N8"/>
    <mergeCell ref="P8:Y8"/>
    <mergeCell ref="AA8:AJ8"/>
    <mergeCell ref="AL8:AU8"/>
    <mergeCell ref="AW8:BG8"/>
    <mergeCell ref="E9:M10"/>
    <mergeCell ref="N9:O9"/>
    <mergeCell ref="P9:X10"/>
    <mergeCell ref="Y9:Z9"/>
    <mergeCell ref="AA9:AI10"/>
    <mergeCell ref="AJ9:AK9"/>
    <mergeCell ref="AL9:AT10"/>
    <mergeCell ref="AU9:AV9"/>
    <mergeCell ref="AW9:BE10"/>
    <mergeCell ref="BF9:BG9"/>
    <mergeCell ref="E11:H11"/>
    <mergeCell ref="J11:M11"/>
    <mergeCell ref="P11:S11"/>
    <mergeCell ref="U11:X11"/>
    <mergeCell ref="AA11:AD11"/>
    <mergeCell ref="AF11:AI11"/>
    <mergeCell ref="AL11:AO11"/>
    <mergeCell ref="AQ11:AT11"/>
    <mergeCell ref="AW11:AZ11"/>
    <mergeCell ref="BB11:BE11"/>
    <mergeCell ref="E12:H12"/>
    <mergeCell ref="J12:M12"/>
    <mergeCell ref="P12:S12"/>
    <mergeCell ref="U12:X12"/>
    <mergeCell ref="AA12:AD12"/>
    <mergeCell ref="AF12:AI12"/>
    <mergeCell ref="AL12:AO12"/>
    <mergeCell ref="AQ12:AT12"/>
    <mergeCell ref="AW12:AZ12"/>
    <mergeCell ref="BB12:BE12"/>
    <mergeCell ref="E13:H13"/>
    <mergeCell ref="J13:M13"/>
    <mergeCell ref="P13:S13"/>
    <mergeCell ref="U13:X13"/>
    <mergeCell ref="AA13:AD13"/>
    <mergeCell ref="AF13:AI13"/>
    <mergeCell ref="AL13:AO13"/>
    <mergeCell ref="AQ13:AT13"/>
    <mergeCell ref="AW13:AZ13"/>
    <mergeCell ref="BB13:BE13"/>
    <mergeCell ref="E14:H14"/>
    <mergeCell ref="J14:M14"/>
    <mergeCell ref="P14:S14"/>
    <mergeCell ref="U14:X14"/>
    <mergeCell ref="AA14:AD14"/>
    <mergeCell ref="E15:H15"/>
    <mergeCell ref="J15:M15"/>
    <mergeCell ref="P15:S15"/>
    <mergeCell ref="U15:X15"/>
    <mergeCell ref="AA15:AD15"/>
    <mergeCell ref="AF16:AI16"/>
    <mergeCell ref="AL14:AO14"/>
    <mergeCell ref="AQ14:AT14"/>
    <mergeCell ref="AW14:AZ14"/>
    <mergeCell ref="BB14:BE14"/>
    <mergeCell ref="AF15:AI15"/>
    <mergeCell ref="AL16:AO16"/>
    <mergeCell ref="AQ16:AT16"/>
    <mergeCell ref="AW16:AZ16"/>
    <mergeCell ref="BB16:BE16"/>
    <mergeCell ref="AL15:AO15"/>
    <mergeCell ref="AQ15:AT15"/>
    <mergeCell ref="AW15:AZ15"/>
    <mergeCell ref="BB15:BE15"/>
    <mergeCell ref="AF14:AI14"/>
    <mergeCell ref="E16:H16"/>
    <mergeCell ref="J16:M16"/>
    <mergeCell ref="P16:S16"/>
    <mergeCell ref="U16:X16"/>
    <mergeCell ref="AA16:AD16"/>
  </mergeCells>
  <phoneticPr fontId="11"/>
  <dataValidations count="8">
    <dataValidation type="list" allowBlank="1" showInputMessage="1" showErrorMessage="1" sqref="Y17:Z17 N17:O17 AU17:AV17 BF17:BG17 AJ17:AK17" xr:uid="{DA8639AF-8A63-43BE-BF42-68B38252BDE1}">
      <formula1>"初任者,実務者,介護福祉士"</formula1>
    </dataValidation>
    <dataValidation type="list" allowBlank="1" showInputMessage="1" showErrorMessage="1" sqref="N11:O16 Y11:Z16" xr:uid="{6603FD29-4F2E-49D4-9637-E57D19D7A0E8}">
      <formula1>"初任者,初任者+実務者,実務者,介護福祉士,実務者+介護福祉士"</formula1>
    </dataValidation>
    <dataValidation type="list" allowBlank="1" showInputMessage="1" showErrorMessage="1" sqref="AJ11:AJ16 AU11:AU16" xr:uid="{75B28AEB-37D5-4B54-9B5B-AA6CF946BA29}">
      <formula1>"実務者,介護福祉士,実務者+介護福祉士"</formula1>
    </dataValidation>
    <dataValidation type="list" allowBlank="1" showInputMessage="1" showErrorMessage="1" sqref="BF11:BF16" xr:uid="{C8D4287C-7A50-4F54-9E7A-64F46059269E}">
      <formula1>"介護福祉士"</formula1>
    </dataValidation>
    <dataValidation type="list" allowBlank="1" showInputMessage="1" showErrorMessage="1" sqref="AK11:AK16" xr:uid="{731AF7A1-3250-4638-B4FB-54B9A669B528}">
      <formula1>"初任者,実務者,介護福祉士,実務者+介護福祉士"</formula1>
    </dataValidation>
    <dataValidation type="list" allowBlank="1" showInputMessage="1" showErrorMessage="1" sqref="AV11:AV16" xr:uid="{647AE8C7-9061-4FB0-A1BC-EB91B17026CF}">
      <formula1>"実務者(介護福祉士受験あり),実務者(介護福祉士受験なし),介護福祉士"</formula1>
    </dataValidation>
    <dataValidation type="list" allowBlank="1" showInputMessage="1" showErrorMessage="1" sqref="BG11:BG16" xr:uid="{78AF8779-2E51-429B-9FAE-D9F0A97AA721}">
      <formula1>"介護福祉士,実務者(介護福祉士受験あり),実務者(介護福祉士受験なし)"</formula1>
    </dataValidation>
    <dataValidation type="list" allowBlank="1" showInputMessage="1" showErrorMessage="1" sqref="D11:D16" xr:uid="{1AFC6E67-06EC-4DC6-9E37-AD48DA7AD7FE}">
      <formula1>"なし,初任者,実務者"</formula1>
    </dataValidation>
  </dataValidations>
  <pageMargins left="0.23622047244094491" right="0.23622047244094491" top="0.74803149606299213" bottom="0.74803149606299213" header="0.31496062992125984" footer="0.31496062992125984"/>
  <pageSetup paperSize="9" scale="41"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1768E-B048-467D-93D4-40AA3C434881}">
  <sheetPr>
    <pageSetUpPr fitToPage="1"/>
  </sheetPr>
  <dimension ref="A1"/>
  <sheetViews>
    <sheetView showGridLines="0" tabSelected="1" view="pageBreakPreview" zoomScaleNormal="100" zoomScaleSheetLayoutView="100" workbookViewId="0">
      <selection activeCell="V22" sqref="V22"/>
    </sheetView>
  </sheetViews>
  <sheetFormatPr defaultRowHeight="13.5"/>
  <sheetData/>
  <phoneticPr fontId="11"/>
  <pageMargins left="0.7" right="0.7" top="0.75" bottom="0.75" header="0.3" footer="0.3"/>
  <pageSetup paperSize="9" scale="58"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39CEF-A6D9-4A11-BB77-6A7CD8FF8576}">
  <sheetPr>
    <pageSetUpPr fitToPage="1"/>
  </sheetPr>
  <dimension ref="A1"/>
  <sheetViews>
    <sheetView showGridLines="0" view="pageBreakPreview" zoomScaleNormal="90" zoomScaleSheetLayoutView="100" workbookViewId="0">
      <selection activeCell="S29" sqref="S29"/>
    </sheetView>
  </sheetViews>
  <sheetFormatPr defaultRowHeight="13.5"/>
  <sheetData/>
  <phoneticPr fontId="11"/>
  <pageMargins left="0.7" right="0.7" top="0.75" bottom="0.75" header="0.3" footer="0.3"/>
  <pageSetup paperSize="9" scale="58"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95EDE-7F7B-45F0-A78B-EAB14357243F}">
  <sheetPr>
    <pageSetUpPr fitToPage="1"/>
  </sheetPr>
  <dimension ref="A1"/>
  <sheetViews>
    <sheetView showGridLines="0" view="pageBreakPreview" zoomScaleNormal="100" zoomScaleSheetLayoutView="100" workbookViewId="0">
      <selection activeCell="T8" sqref="T8"/>
    </sheetView>
  </sheetViews>
  <sheetFormatPr defaultRowHeight="13.5"/>
  <sheetData/>
  <phoneticPr fontId="11"/>
  <pageMargins left="0.7" right="0.7" top="0.75" bottom="0.75" header="0.3" footer="0.3"/>
  <pageSetup paperSize="9" scale="58"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①補助所要額②内訳</vt:lpstr>
      <vt:lpstr>③基本情報④返済⑤支給</vt:lpstr>
      <vt:lpstr>⑥資格取得計画 </vt:lpstr>
      <vt:lpstr>記入例①補助所要額②内訳 </vt:lpstr>
      <vt:lpstr>記入例③基本情報④返済⑤支給</vt:lpstr>
      <vt:lpstr>記入例⑥資格取得計画</vt:lpstr>
      <vt:lpstr>①補助所要額②内訳!Print_Area</vt:lpstr>
      <vt:lpstr>③基本情報④返済⑤支給!Print_Area</vt:lpstr>
      <vt:lpstr>'⑥資格取得計画 '!Print_Area</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東京都福祉保健財団</cp:lastModifiedBy>
  <cp:lastPrinted>2026-01-16T04:19:56Z</cp:lastPrinted>
  <dcterms:created xsi:type="dcterms:W3CDTF">2009-05-22T02:24:31Z</dcterms:created>
  <dcterms:modified xsi:type="dcterms:W3CDTF">2026-02-24T23:51:44Z</dcterms:modified>
</cp:coreProperties>
</file>