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Y:\05_障害福祉サービス事業所職員奨学金返済・育成支援事業\８　ホームページ\令和７年度\10月末　交付申請案内\"/>
    </mc:Choice>
  </mc:AlternateContent>
  <xr:revisionPtr revIDLastSave="0" documentId="13_ncr:1_{19F4A38B-20E0-4FF7-8F2A-4117A22144C2}" xr6:coauthVersionLast="36" xr6:coauthVersionMax="47" xr10:uidLastSave="{00000000-0000-0000-0000-000000000000}"/>
  <bookViews>
    <workbookView xWindow="0" yWindow="0" windowWidth="24840" windowHeight="11205" xr2:uid="{00000000-000D-0000-FFFF-FFFF00000000}"/>
  </bookViews>
  <sheets>
    <sheet name="【①】 補助金交付申請額・対象者ごと申請額" sheetId="37" r:id="rId1"/>
    <sheet name="【②】 基本情報・返済スケジュール・支給スケジュール" sheetId="36" r:id="rId2"/>
    <sheet name="【③】 資格取得計画 " sheetId="39" r:id="rId3"/>
    <sheet name="＜記入例＞【①】補助金交付申請額・対象者ごと申請額" sheetId="40" r:id="rId4"/>
    <sheet name="＜記入例＞【②】基本情報・返済スケジュール・支給スケジュール" sheetId="41" r:id="rId5"/>
    <sheet name="＜記入例＞【③】資格取得計画" sheetId="42" r:id="rId6"/>
  </sheets>
  <definedNames>
    <definedName name="_xlnm.Print_Area" localSheetId="0">'【①】 補助金交付申請額・対象者ごと申請額'!$A$2:$U$31</definedName>
    <definedName name="_xlnm.Print_Area" localSheetId="1">'【②】 基本情報・返済スケジュール・支給スケジュール'!$A$1:$U$46</definedName>
    <definedName name="_xlnm.Print_Area" localSheetId="2">'【③】 資格取得計画 '!$A$1:$BA$23</definedName>
    <definedName name="_xlnm.Print_Area" localSheetId="3">'＜記入例＞【①】補助金交付申請額・対象者ごと申請額'!$A$1:$U$30</definedName>
    <definedName name="_xlnm.Print_Area" localSheetId="4">'＜記入例＞【②】基本情報・返済スケジュール・支給スケジュール'!$A$1:$V$46</definedName>
    <definedName name="_xlnm.Print_Area" localSheetId="5">'＜記入例＞【③】資格取得計画'!$A$1:$BA$21</definedName>
  </definedNames>
  <calcPr calcId="191029"/>
</workbook>
</file>

<file path=xl/calcChain.xml><?xml version="1.0" encoding="utf-8"?>
<calcChain xmlns="http://schemas.openxmlformats.org/spreadsheetml/2006/main">
  <c r="AC14" i="42" l="1"/>
  <c r="AM14" i="42" s="1"/>
  <c r="AW14" i="42" s="1"/>
  <c r="AC15" i="42"/>
  <c r="AM15" i="42" s="1"/>
  <c r="AW15" i="42" s="1"/>
  <c r="S11" i="42"/>
  <c r="AC11" i="42" s="1"/>
  <c r="AM11" i="42" s="1"/>
  <c r="AW11" i="42" s="1"/>
  <c r="S12" i="42"/>
  <c r="AC12" i="42" s="1"/>
  <c r="AM12" i="42" s="1"/>
  <c r="AW12" i="42" s="1"/>
  <c r="S13" i="42"/>
  <c r="AC13" i="42" s="1"/>
  <c r="AM13" i="42" s="1"/>
  <c r="AW13" i="42" s="1"/>
  <c r="S14" i="42"/>
  <c r="S15" i="42"/>
  <c r="S10" i="42"/>
  <c r="AC10" i="42" s="1"/>
  <c r="AM10" i="42" s="1"/>
  <c r="AW10" i="42" s="1"/>
  <c r="X14" i="42"/>
  <c r="AH14" i="42" s="1"/>
  <c r="AR14" i="42" s="1"/>
  <c r="X15" i="42"/>
  <c r="AH15" i="42" s="1"/>
  <c r="AR15" i="42" s="1"/>
  <c r="N11" i="42"/>
  <c r="X11" i="42" s="1"/>
  <c r="AH11" i="42" s="1"/>
  <c r="AR11" i="42" s="1"/>
  <c r="N12" i="42"/>
  <c r="X12" i="42" s="1"/>
  <c r="AH12" i="42" s="1"/>
  <c r="AR12" i="42" s="1"/>
  <c r="N13" i="42"/>
  <c r="X13" i="42" s="1"/>
  <c r="AH13" i="42" s="1"/>
  <c r="AR13" i="42" s="1"/>
  <c r="N14" i="42"/>
  <c r="N15" i="42"/>
  <c r="N10" i="42"/>
  <c r="X10" i="42" s="1"/>
  <c r="AH10" i="42" s="1"/>
  <c r="AR10" i="42" s="1"/>
  <c r="C15" i="42" l="1"/>
  <c r="C14" i="42"/>
  <c r="C13" i="42"/>
  <c r="C12" i="42"/>
  <c r="C11" i="42"/>
  <c r="C10" i="42"/>
  <c r="Q9" i="41"/>
  <c r="Q14" i="41"/>
  <c r="Q13" i="41"/>
  <c r="Q12" i="41"/>
  <c r="Q11" i="41"/>
  <c r="Q10" i="41"/>
  <c r="C15" i="39" l="1"/>
  <c r="C14" i="39"/>
  <c r="C13" i="39"/>
  <c r="C12" i="39"/>
  <c r="C11" i="39"/>
  <c r="C10" i="39"/>
  <c r="Q14" i="36" l="1"/>
  <c r="Q13" i="36"/>
  <c r="Q12" i="36"/>
  <c r="Q11" i="36"/>
  <c r="Q10" i="36"/>
  <c r="Q9" i="36"/>
  <c r="Q23" i="37" l="1"/>
  <c r="Q22" i="37"/>
  <c r="Q21" i="37"/>
  <c r="Q20" i="37"/>
  <c r="Q19" i="37"/>
  <c r="K18" i="37" l="1"/>
  <c r="S23" i="37" l="1"/>
  <c r="S19" i="37"/>
  <c r="S20" i="37"/>
  <c r="S21" i="37"/>
  <c r="S22" i="37"/>
  <c r="M22" i="40"/>
  <c r="M21" i="40"/>
  <c r="M20" i="40"/>
  <c r="M19" i="40"/>
  <c r="M18" i="40"/>
  <c r="M17" i="40"/>
  <c r="M18" i="37"/>
  <c r="M19" i="37"/>
  <c r="M20" i="37"/>
  <c r="M21" i="37"/>
  <c r="M22" i="37"/>
  <c r="M23" i="37"/>
  <c r="K22" i="40"/>
  <c r="K21" i="40"/>
  <c r="K20" i="40"/>
  <c r="K19" i="40"/>
  <c r="K18" i="40"/>
  <c r="K17" i="40"/>
  <c r="K19" i="37"/>
  <c r="K20" i="37"/>
  <c r="K21" i="37"/>
  <c r="K22" i="37"/>
  <c r="K23" i="37"/>
  <c r="C2" i="42" l="1"/>
  <c r="C4" i="42"/>
  <c r="B10" i="42"/>
  <c r="B11" i="42"/>
  <c r="B12" i="42"/>
  <c r="B13" i="42"/>
  <c r="B14" i="42"/>
  <c r="B15" i="42"/>
  <c r="D2" i="41"/>
  <c r="D4" i="41"/>
  <c r="C9" i="41"/>
  <c r="C10" i="41"/>
  <c r="C22" i="41" s="1"/>
  <c r="C37" i="41" s="1"/>
  <c r="C11" i="41"/>
  <c r="C23" i="41" s="1"/>
  <c r="C38" i="41" s="1"/>
  <c r="C12" i="41"/>
  <c r="C24" i="41" s="1"/>
  <c r="C39" i="41" s="1"/>
  <c r="C13" i="41"/>
  <c r="C25" i="41" s="1"/>
  <c r="C40" i="41" s="1"/>
  <c r="C14" i="41"/>
  <c r="C26" i="41" s="1"/>
  <c r="C41" i="41" s="1"/>
  <c r="C21" i="41"/>
  <c r="C36" i="41" s="1"/>
  <c r="S21" i="41"/>
  <c r="S22" i="41"/>
  <c r="S23" i="41"/>
  <c r="S24" i="41"/>
  <c r="S25" i="41"/>
  <c r="S26" i="41"/>
  <c r="S36" i="41"/>
  <c r="T36" i="41" s="1"/>
  <c r="S37" i="41"/>
  <c r="T37" i="41" s="1"/>
  <c r="S38" i="41"/>
  <c r="T38" i="41" s="1"/>
  <c r="S39" i="41"/>
  <c r="T39" i="41" s="1"/>
  <c r="S40" i="41"/>
  <c r="S41" i="41"/>
  <c r="T41" i="41" s="1"/>
  <c r="E21" i="40" l="1"/>
  <c r="I21" i="40" s="1"/>
  <c r="T40" i="41"/>
  <c r="E19" i="40"/>
  <c r="E20" i="40"/>
  <c r="E18" i="40"/>
  <c r="E17" i="40"/>
  <c r="E22" i="40"/>
  <c r="Q21" i="40" l="1"/>
  <c r="S21" i="40" s="1"/>
  <c r="I17" i="40"/>
  <c r="E23" i="40"/>
  <c r="I19" i="40"/>
  <c r="I18" i="40"/>
  <c r="I22" i="40"/>
  <c r="I20" i="40"/>
  <c r="S23" i="36"/>
  <c r="S26" i="36"/>
  <c r="S25" i="36"/>
  <c r="S24" i="36"/>
  <c r="S22" i="36"/>
  <c r="S21" i="36"/>
  <c r="Q22" i="40" l="1"/>
  <c r="S22" i="40" s="1"/>
  <c r="Q20" i="40"/>
  <c r="S20" i="40" s="1"/>
  <c r="Q18" i="40"/>
  <c r="S18" i="40" s="1"/>
  <c r="Q19" i="40"/>
  <c r="S19" i="40" s="1"/>
  <c r="Q17" i="40"/>
  <c r="S17" i="40" s="1"/>
  <c r="C4" i="39"/>
  <c r="C2" i="39"/>
  <c r="B11" i="39"/>
  <c r="B12" i="39"/>
  <c r="B13" i="39"/>
  <c r="B14" i="39"/>
  <c r="B15" i="39"/>
  <c r="B10" i="39"/>
  <c r="S23" i="40" l="1"/>
  <c r="I10" i="40" s="1"/>
  <c r="D4" i="36"/>
  <c r="D2" i="36"/>
  <c r="C10" i="36"/>
  <c r="C22" i="36" s="1"/>
  <c r="C37" i="36" s="1"/>
  <c r="C11" i="36"/>
  <c r="C23" i="36" s="1"/>
  <c r="C38" i="36" s="1"/>
  <c r="C12" i="36"/>
  <c r="C24" i="36" s="1"/>
  <c r="C39" i="36" s="1"/>
  <c r="C13" i="36"/>
  <c r="C25" i="36" s="1"/>
  <c r="C40" i="36" s="1"/>
  <c r="C14" i="36"/>
  <c r="C26" i="36" s="1"/>
  <c r="C41" i="36" s="1"/>
  <c r="C9" i="36"/>
  <c r="C21" i="36" s="1"/>
  <c r="C36" i="36" s="1"/>
  <c r="S37" i="36" l="1"/>
  <c r="T37" i="36" s="1"/>
  <c r="S38" i="36"/>
  <c r="T38" i="36" s="1"/>
  <c r="S39" i="36"/>
  <c r="T39" i="36" s="1"/>
  <c r="S40" i="36"/>
  <c r="T40" i="36" s="1"/>
  <c r="S41" i="36"/>
  <c r="T41" i="36" s="1"/>
  <c r="S36" i="36"/>
  <c r="E18" i="37" l="1"/>
  <c r="T36" i="36"/>
  <c r="Q18" i="37" s="1"/>
  <c r="S18" i="37" s="1"/>
  <c r="E20" i="37"/>
  <c r="E19" i="37"/>
  <c r="E22" i="37"/>
  <c r="E21" i="37"/>
  <c r="E23" i="37"/>
  <c r="I18" i="37" l="1"/>
  <c r="E24" i="37"/>
  <c r="I23" i="37"/>
  <c r="I20" i="37"/>
  <c r="I21" i="37"/>
  <c r="I22" i="37"/>
  <c r="I19" i="37"/>
  <c r="S24" i="37" l="1"/>
  <c r="I11"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sinzai228</author>
  </authors>
  <commentList>
    <comment ref="E17" authorId="0" shapeId="0" xr:uid="{00000000-0006-0000-0000-000001000000}">
      <text>
        <r>
          <rPr>
            <b/>
            <sz val="9"/>
            <color indexed="81"/>
            <rFont val="ＭＳ Ｐゴシック"/>
            <family val="3"/>
            <charset val="128"/>
          </rPr>
          <t xml:space="preserve">自動計算
</t>
        </r>
      </text>
    </comment>
    <comment ref="G17" authorId="0" shapeId="0" xr:uid="{00000000-0006-0000-0000-000002000000}">
      <text>
        <r>
          <rPr>
            <b/>
            <sz val="9"/>
            <color indexed="81"/>
            <rFont val="ＭＳ Ｐゴシック"/>
            <family val="3"/>
            <charset val="128"/>
          </rPr>
          <t>手入力</t>
        </r>
      </text>
    </comment>
    <comment ref="I17" authorId="0" shapeId="0" xr:uid="{00000000-0006-0000-0000-000003000000}">
      <text>
        <r>
          <rPr>
            <b/>
            <sz val="9"/>
            <color indexed="81"/>
            <rFont val="ＭＳ Ｐゴシック"/>
            <family val="3"/>
            <charset val="128"/>
          </rPr>
          <t>自動計算</t>
        </r>
      </text>
    </comment>
    <comment ref="K17" authorId="0" shapeId="0" xr:uid="{00000000-0006-0000-0000-000004000000}">
      <text>
        <r>
          <rPr>
            <b/>
            <sz val="9"/>
            <color indexed="81"/>
            <rFont val="ＭＳ Ｐゴシック"/>
            <family val="3"/>
            <charset val="128"/>
          </rPr>
          <t>自動計算</t>
        </r>
      </text>
    </comment>
    <comment ref="M17" authorId="0" shapeId="0" xr:uid="{00000000-0006-0000-0000-000005000000}">
      <text>
        <r>
          <rPr>
            <b/>
            <sz val="9"/>
            <color indexed="81"/>
            <rFont val="ＭＳ Ｐゴシック"/>
            <family val="3"/>
            <charset val="128"/>
          </rPr>
          <t>自動計算</t>
        </r>
      </text>
    </comment>
    <comment ref="O17" authorId="1" shapeId="0" xr:uid="{00000000-0006-0000-0000-000006000000}">
      <text>
        <r>
          <rPr>
            <b/>
            <sz val="10"/>
            <color indexed="10"/>
            <rFont val="ＭＳ Ｐゴシック"/>
            <family val="3"/>
            <charset val="128"/>
          </rPr>
          <t>手入力
※事業計画書を提出し、内示通知を受けている場合は、内示額
（事業計画申請時の補助所要額）を入力してください。</t>
        </r>
      </text>
    </comment>
    <comment ref="Q17" authorId="0" shapeId="0" xr:uid="{00000000-0006-0000-0000-000007000000}">
      <text>
        <r>
          <rPr>
            <b/>
            <sz val="9"/>
            <color indexed="81"/>
            <rFont val="ＭＳ Ｐゴシック"/>
            <family val="3"/>
            <charset val="128"/>
          </rPr>
          <t>自動計算</t>
        </r>
      </text>
    </comment>
    <comment ref="S17" authorId="0" shapeId="0" xr:uid="{00000000-0006-0000-0000-000008000000}">
      <text>
        <r>
          <rPr>
            <b/>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障害奨学金担当</author>
    <author>東京都</author>
  </authors>
  <commentList>
    <comment ref="H7" authorId="0" shapeId="0" xr:uid="{00000000-0006-0000-0100-000001000000}">
      <text>
        <r>
          <rPr>
            <b/>
            <u/>
            <sz val="9"/>
            <color indexed="10"/>
            <rFont val="MS P ゴシック"/>
            <family val="3"/>
            <charset val="128"/>
          </rPr>
          <t>令和７年３月３１日まで</t>
        </r>
        <r>
          <rPr>
            <b/>
            <sz val="9"/>
            <color indexed="81"/>
            <rFont val="MS P ゴシック"/>
            <family val="3"/>
            <charset val="128"/>
          </rPr>
          <t>に修了した研修、取得した資格を入力ください。</t>
        </r>
      </text>
    </comment>
    <comment ref="J7" authorId="0" shapeId="0" xr:uid="{00000000-0006-0000-0100-000002000000}">
      <text>
        <r>
          <rPr>
            <b/>
            <u/>
            <sz val="9"/>
            <color indexed="10"/>
            <rFont val="MS P ゴシック"/>
            <family val="3"/>
            <charset val="128"/>
          </rPr>
          <t>今年度（令和７年４月１日から令和８年３月３１日まで）</t>
        </r>
        <r>
          <rPr>
            <b/>
            <sz val="9"/>
            <color indexed="81"/>
            <rFont val="MS P ゴシック"/>
            <family val="3"/>
            <charset val="128"/>
          </rPr>
          <t>に修了した研修、修了する予定の研修、取得する予定の資格をプルダウンから選択ください。</t>
        </r>
      </text>
    </comment>
    <comment ref="L7" authorId="1" shapeId="0" xr:uid="{00000000-0006-0000-0100-000003000000}">
      <text>
        <r>
          <rPr>
            <b/>
            <sz val="9"/>
            <color indexed="81"/>
            <rFont val="ＭＳ Ｐゴシック"/>
            <family val="3"/>
            <charset val="128"/>
          </rPr>
          <t>最初（１年目）の開始年月を西暦で入力してください。</t>
        </r>
      </text>
    </comment>
    <comment ref="C9" authorId="1" shapeId="0" xr:uid="{00000000-0006-0000-0100-000004000000}">
      <text>
        <r>
          <rPr>
            <b/>
            <sz val="9"/>
            <color indexed="81"/>
            <rFont val="ＭＳ Ｐゴシック"/>
            <family val="3"/>
            <charset val="128"/>
          </rPr>
          <t>別記様式第１号－２①の２の氏名が入力されると自動入力されます。</t>
        </r>
      </text>
    </comment>
    <comment ref="Q9" authorId="1" shapeId="0" xr:uid="{00000000-0006-0000-0100-000005000000}">
      <text>
        <r>
          <rPr>
            <b/>
            <sz val="9"/>
            <color indexed="81"/>
            <rFont val="ＭＳ Ｐゴシック"/>
            <family val="3"/>
            <charset val="128"/>
          </rPr>
          <t>１年目：　1月～12月
２年目：13月～24月
３年目：25月～36月
４年目：37月～48月
５年目：49月～60月</t>
        </r>
      </text>
    </comment>
    <comment ref="T20" authorId="1" shapeId="0" xr:uid="{00000000-0006-0000-0100-000006000000}">
      <text>
        <r>
          <rPr>
            <b/>
            <sz val="11"/>
            <color indexed="81"/>
            <rFont val="ＭＳ Ｐゴシック"/>
            <family val="3"/>
            <charset val="128"/>
          </rPr>
          <t>・</t>
        </r>
        <r>
          <rPr>
            <b/>
            <sz val="11"/>
            <color indexed="39"/>
            <rFont val="ＭＳ Ｐゴシック"/>
            <family val="3"/>
            <charset val="128"/>
          </rPr>
          <t>月賦返還</t>
        </r>
        <r>
          <rPr>
            <b/>
            <sz val="11"/>
            <color indexed="81"/>
            <rFont val="ＭＳ Ｐゴシック"/>
            <family val="3"/>
            <charset val="128"/>
          </rPr>
          <t>の場合は月賦額を記入ください。
・</t>
        </r>
        <r>
          <rPr>
            <b/>
            <sz val="11"/>
            <color indexed="39"/>
            <rFont val="ＭＳ Ｐゴシック"/>
            <family val="3"/>
            <charset val="128"/>
          </rPr>
          <t>月賦半年賦併用返還</t>
        </r>
        <r>
          <rPr>
            <b/>
            <sz val="11"/>
            <color indexed="81"/>
            <rFont val="ＭＳ Ｐゴシック"/>
            <family val="3"/>
            <charset val="128"/>
          </rPr>
          <t xml:space="preserve">の場合は、返還証明書等に記載された返還額から年額（※）を算出し、当該年額を１２で除した額（一月当たりの返還額）を記入してください。＜ＱＡ71参照＞
※算出する年額は、補助対象期間が例えば７月開始でも、４月～３月の合計返済額となります。
</t>
        </r>
        <r>
          <rPr>
            <b/>
            <u/>
            <sz val="11"/>
            <color indexed="10"/>
            <rFont val="ＭＳ Ｐゴシック"/>
            <family val="3"/>
            <charset val="128"/>
          </rPr>
          <t>【注意】継続対象者は、令和６年度の「一月当たりの返済額」を原則上回ることはできません。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sinzai228</author>
  </authors>
  <commentList>
    <comment ref="M9" authorId="0" shapeId="0" xr:uid="{00000000-0006-0000-0200-000001000000}">
      <text>
        <r>
          <rPr>
            <b/>
            <sz val="9"/>
            <color indexed="81"/>
            <rFont val="ＭＳ Ｐゴシック"/>
            <family val="3"/>
            <charset val="128"/>
          </rPr>
          <t xml:space="preserve">プルダウンから該当するものを選択（※現在の研修・資格の修了・取得状況を反映させてください）
　・初任者              　　　 ・ 初任者（済）
　・実務者              　　 　・ 実務者（済）
　・介護福祉士　　　　　　　 　・介護福祉士（済）     　　　　　　　　　　  ・介護福祉士（不合格）
　・社会福祉士　　　　　　　 　・社会福祉士（済）     　　　　　　　　　　  ・社会福祉士（不合格）
　・精神保健福祉士　　　　 　・精神保健福祉士（済）  　　　　　　　  　　・精神保健福祉士（不合格）
　・公認心理師　　　　　　　   ・公認心理師（済）      　　　　　　　　　　 ・公認心理師（不合格） 
　・初任者＋実務者　　　　 　・実務者（済）＋介護福祉士（済）
　・実務者＋介護福祉士　　 ・実務者（済）＋介護福祉士（不合格）  </t>
        </r>
      </text>
    </comment>
    <comment ref="C10" authorId="1" shapeId="0" xr:uid="{00000000-0006-0000-0200-000002000000}">
      <text>
        <r>
          <rPr>
            <b/>
            <sz val="9"/>
            <color indexed="81"/>
            <rFont val="MS P ゴシック"/>
            <family val="3"/>
            <charset val="128"/>
          </rPr>
          <t>別記様式第１号-２②の「補助申請期間開始年月」の入力内容が自動反映されます。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sinzai228</author>
  </authors>
  <commentList>
    <comment ref="E16" authorId="0" shapeId="0" xr:uid="{00000000-0006-0000-0300-000001000000}">
      <text>
        <r>
          <rPr>
            <b/>
            <sz val="9"/>
            <color indexed="81"/>
            <rFont val="ＭＳ Ｐゴシック"/>
            <family val="3"/>
            <charset val="128"/>
          </rPr>
          <t>自動計算</t>
        </r>
      </text>
    </comment>
    <comment ref="G16" authorId="0" shapeId="0" xr:uid="{00000000-0006-0000-0300-000002000000}">
      <text>
        <r>
          <rPr>
            <b/>
            <sz val="9"/>
            <color indexed="81"/>
            <rFont val="ＭＳ Ｐゴシック"/>
            <family val="3"/>
            <charset val="128"/>
          </rPr>
          <t>手入力</t>
        </r>
      </text>
    </comment>
    <comment ref="I16" authorId="0" shapeId="0" xr:uid="{00000000-0006-0000-0300-000003000000}">
      <text>
        <r>
          <rPr>
            <b/>
            <sz val="9"/>
            <color indexed="81"/>
            <rFont val="ＭＳ Ｐゴシック"/>
            <family val="3"/>
            <charset val="128"/>
          </rPr>
          <t>自動計算</t>
        </r>
      </text>
    </comment>
    <comment ref="K16" authorId="0" shapeId="0" xr:uid="{00000000-0006-0000-0300-000004000000}">
      <text>
        <r>
          <rPr>
            <b/>
            <sz val="9"/>
            <color indexed="81"/>
            <rFont val="ＭＳ Ｐゴシック"/>
            <family val="3"/>
            <charset val="128"/>
          </rPr>
          <t>自動計算</t>
        </r>
      </text>
    </comment>
    <comment ref="M16" authorId="0" shapeId="0" xr:uid="{00000000-0006-0000-0300-000005000000}">
      <text>
        <r>
          <rPr>
            <b/>
            <sz val="9"/>
            <color indexed="81"/>
            <rFont val="ＭＳ Ｐゴシック"/>
            <family val="3"/>
            <charset val="128"/>
          </rPr>
          <t>自動計算</t>
        </r>
      </text>
    </comment>
    <comment ref="O16" authorId="1" shapeId="0" xr:uid="{00000000-0006-0000-0300-000006000000}">
      <text>
        <r>
          <rPr>
            <b/>
            <sz val="11"/>
            <color indexed="10"/>
            <rFont val="MS P ゴシック"/>
            <family val="3"/>
            <charset val="128"/>
          </rPr>
          <t xml:space="preserve">内示通知を受けている
場合は、内示額（事業計画申請時の補助所要額）を入力ください。
</t>
        </r>
      </text>
    </comment>
    <comment ref="Q16" authorId="0" shapeId="0" xr:uid="{00000000-0006-0000-0300-000007000000}">
      <text>
        <r>
          <rPr>
            <b/>
            <sz val="9"/>
            <color indexed="81"/>
            <rFont val="ＭＳ Ｐゴシック"/>
            <family val="3"/>
            <charset val="128"/>
          </rPr>
          <t>自動計算</t>
        </r>
      </text>
    </comment>
    <comment ref="S16" authorId="0" shapeId="0" xr:uid="{00000000-0006-0000-0300-000008000000}">
      <text>
        <r>
          <rPr>
            <b/>
            <sz val="9"/>
            <color indexed="81"/>
            <rFont val="ＭＳ Ｐゴシック"/>
            <family val="3"/>
            <charset val="128"/>
          </rPr>
          <t>自動計算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400-000001000000}">
      <text>
        <r>
          <rPr>
            <b/>
            <sz val="9"/>
            <color indexed="81"/>
            <rFont val="ＭＳ Ｐゴシック"/>
            <family val="3"/>
            <charset val="128"/>
          </rPr>
          <t>別記様式第１号－２①の２の氏名が入力されると自動入力されます。</t>
        </r>
      </text>
    </comment>
    <comment ref="Q9" authorId="0" shapeId="0" xr:uid="{00000000-0006-0000-0400-000002000000}">
      <text>
        <r>
          <rPr>
            <b/>
            <sz val="9"/>
            <color indexed="81"/>
            <rFont val="ＭＳ Ｐゴシック"/>
            <family val="3"/>
            <charset val="128"/>
          </rPr>
          <t>１年目： 1月～12か月
２年目：13月～24か月
３年目：25月～36か月
４年目：37月～48か月
５年目：49月～60か月</t>
        </r>
      </text>
    </comment>
    <comment ref="T20" authorId="0" shapeId="0" xr:uid="{00000000-0006-0000-0400-000003000000}">
      <text>
        <r>
          <rPr>
            <b/>
            <sz val="9"/>
            <color indexed="81"/>
            <rFont val="ＭＳ Ｐゴシック"/>
            <family val="3"/>
            <charset val="128"/>
          </rPr>
          <t>・月賦返還の場合は月賦額を記入ください。
・月賦半年賦併用返還の場合は、返還証明書等に記載された返還額から年額（※）を算出し、当該年額を１２で除した額（一月当たりの返還額）を記入してください。＜ＱＡ55参照＞
※算出する年額は、補助対象期間が例えば７月開始でも、４月～３月の返済年額となります。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500-000001000000}">
      <text>
        <r>
          <rPr>
            <b/>
            <sz val="9"/>
            <color indexed="81"/>
            <rFont val="ＭＳ Ｐゴシック"/>
            <family val="3"/>
            <charset val="128"/>
          </rPr>
          <t xml:space="preserve">プルダウンから選択してください
・初任者              　　　　・ 初任者（済）
・実務者              　　　　・ 実務者（済）
・介護福祉士　　　　　　　　・介護福祉士（済）     　　　　　　　　　　  ・介護福祉士（不合格）
・社会福祉士　　　　　　　　・社会福祉士（済）     　　　　　　　　　　  ・社会福祉士（不合格）
・精神保健福祉士　　　　　・精神保健福祉士（済）  　　　　　　　  　　・精神保健福祉士（不合格）
・公認心理師　　　　　　　  ・公認心理師（済）      　　　　　　　　　　 ・公認心理師（不合格） 
・初任者＋実務者　　　　　・実務者（済）＋介護福祉士（済）
・実務者＋介護福祉士　　 ・実務者（済）＋介護福祉士（不合格）  
</t>
        </r>
      </text>
    </comment>
  </commentList>
</comments>
</file>

<file path=xl/sharedStrings.xml><?xml version="1.0" encoding="utf-8"?>
<sst xmlns="http://schemas.openxmlformats.org/spreadsheetml/2006/main" count="623" uniqueCount="167">
  <si>
    <t>氏名</t>
    <rPh sb="0" eb="2">
      <t>シメイ</t>
    </rPh>
    <phoneticPr fontId="12"/>
  </si>
  <si>
    <t>事業所名：</t>
    <rPh sb="0" eb="3">
      <t>ジギョウショ</t>
    </rPh>
    <rPh sb="3" eb="4">
      <t>メイ</t>
    </rPh>
    <phoneticPr fontId="16"/>
  </si>
  <si>
    <t>氏名</t>
    <rPh sb="0" eb="2">
      <t>シメイ</t>
    </rPh>
    <phoneticPr fontId="16"/>
  </si>
  <si>
    <t>４月</t>
    <rPh sb="1" eb="2">
      <t>ガツ</t>
    </rPh>
    <phoneticPr fontId="16"/>
  </si>
  <si>
    <t>５月</t>
  </si>
  <si>
    <t>６月</t>
  </si>
  <si>
    <t>７月</t>
  </si>
  <si>
    <t>８月</t>
  </si>
  <si>
    <t>９月</t>
  </si>
  <si>
    <t>１０月</t>
  </si>
  <si>
    <t>１１月</t>
  </si>
  <si>
    <t>１２月</t>
  </si>
  <si>
    <t>１月</t>
  </si>
  <si>
    <t>２月</t>
  </si>
  <si>
    <t>３月</t>
  </si>
  <si>
    <t>備考</t>
    <rPh sb="0" eb="2">
      <t>ビコウ</t>
    </rPh>
    <phoneticPr fontId="16"/>
  </si>
  <si>
    <t>事業所番号：</t>
    <phoneticPr fontId="16"/>
  </si>
  <si>
    <t>生年月日</t>
    <rPh sb="0" eb="4">
      <t>セイネンガッピ</t>
    </rPh>
    <phoneticPr fontId="16"/>
  </si>
  <si>
    <t>３　基本情報</t>
    <rPh sb="2" eb="4">
      <t>キホン</t>
    </rPh>
    <rPh sb="4" eb="6">
      <t>ジョウホウ</t>
    </rPh>
    <phoneticPr fontId="12"/>
  </si>
  <si>
    <t>事業所名：</t>
    <rPh sb="0" eb="2">
      <t>ジギョウ</t>
    </rPh>
    <rPh sb="2" eb="3">
      <t>ショ</t>
    </rPh>
    <rPh sb="3" eb="4">
      <t>メイ</t>
    </rPh>
    <phoneticPr fontId="16"/>
  </si>
  <si>
    <t>事業所番号：</t>
    <rPh sb="0" eb="3">
      <t>ジギョウショ</t>
    </rPh>
    <rPh sb="3" eb="5">
      <t>バンゴウ</t>
    </rPh>
    <phoneticPr fontId="16"/>
  </si>
  <si>
    <t>事業所所在地：</t>
    <rPh sb="0" eb="3">
      <t>ジギョウショ</t>
    </rPh>
    <rPh sb="3" eb="6">
      <t>ショザイチ</t>
    </rPh>
    <phoneticPr fontId="16"/>
  </si>
  <si>
    <t>金</t>
    <rPh sb="0" eb="1">
      <t>キン</t>
    </rPh>
    <phoneticPr fontId="16"/>
  </si>
  <si>
    <t>円</t>
    <rPh sb="0" eb="1">
      <t>エン</t>
    </rPh>
    <phoneticPr fontId="16"/>
  </si>
  <si>
    <t>氏名</t>
    <rPh sb="0" eb="2">
      <t>シメイ</t>
    </rPh>
    <phoneticPr fontId="25"/>
  </si>
  <si>
    <t>奨学金返済相当
手当等支給額
（Ａ）※１</t>
    <rPh sb="0" eb="3">
      <t>ショウガクキン</t>
    </rPh>
    <rPh sb="3" eb="5">
      <t>ヘンサイ</t>
    </rPh>
    <rPh sb="5" eb="7">
      <t>ソウトウ</t>
    </rPh>
    <rPh sb="8" eb="10">
      <t>テアテ</t>
    </rPh>
    <rPh sb="10" eb="11">
      <t>トウ</t>
    </rPh>
    <rPh sb="11" eb="14">
      <t>シキュウガク</t>
    </rPh>
    <phoneticPr fontId="16"/>
  </si>
  <si>
    <t>寄付金その他収入額
（Ｂ）</t>
    <rPh sb="0" eb="3">
      <t>キフキン</t>
    </rPh>
    <rPh sb="5" eb="6">
      <t>タ</t>
    </rPh>
    <rPh sb="6" eb="8">
      <t>シュウニュウ</t>
    </rPh>
    <rPh sb="8" eb="9">
      <t>ガク</t>
    </rPh>
    <phoneticPr fontId="16"/>
  </si>
  <si>
    <t>寄付金を除く支給額
（Ｃ）</t>
    <rPh sb="0" eb="3">
      <t>キフキン</t>
    </rPh>
    <rPh sb="4" eb="5">
      <t>ノゾ</t>
    </rPh>
    <rPh sb="6" eb="9">
      <t>シキュウガク</t>
    </rPh>
    <phoneticPr fontId="16"/>
  </si>
  <si>
    <t>計</t>
    <rPh sb="0" eb="1">
      <t>ケイ</t>
    </rPh>
    <phoneticPr fontId="25"/>
  </si>
  <si>
    <t>４月</t>
    <rPh sb="1" eb="2">
      <t>ガツ</t>
    </rPh>
    <phoneticPr fontId="16"/>
  </si>
  <si>
    <t>（単位：円）</t>
    <phoneticPr fontId="16"/>
  </si>
  <si>
    <t>一月当たりの支給額</t>
    <rPh sb="0" eb="2">
      <t>ヒトツキ</t>
    </rPh>
    <rPh sb="2" eb="3">
      <t>ア</t>
    </rPh>
    <rPh sb="6" eb="8">
      <t>シキュウ</t>
    </rPh>
    <rPh sb="8" eb="9">
      <t>ガク</t>
    </rPh>
    <phoneticPr fontId="16"/>
  </si>
  <si>
    <t>2年目</t>
    <rPh sb="1" eb="3">
      <t>ネンメ</t>
    </rPh>
    <phoneticPr fontId="16"/>
  </si>
  <si>
    <t>3年目</t>
    <rPh sb="1" eb="3">
      <t>ネンメ</t>
    </rPh>
    <phoneticPr fontId="16"/>
  </si>
  <si>
    <t>4年目</t>
    <rPh sb="1" eb="3">
      <t>ネンメ</t>
    </rPh>
    <phoneticPr fontId="16"/>
  </si>
  <si>
    <t>5年目</t>
    <rPh sb="1" eb="3">
      <t>ネンメ</t>
    </rPh>
    <phoneticPr fontId="16"/>
  </si>
  <si>
    <t>期間</t>
    <rPh sb="0" eb="2">
      <t>キカン</t>
    </rPh>
    <phoneticPr fontId="16"/>
  </si>
  <si>
    <t>資格</t>
    <rPh sb="0" eb="2">
      <t>シカク</t>
    </rPh>
    <phoneticPr fontId="16"/>
  </si>
  <si>
    <t>年</t>
    <rPh sb="0" eb="1">
      <t>ネン</t>
    </rPh>
    <phoneticPr fontId="16"/>
  </si>
  <si>
    <t>月</t>
    <rPh sb="0" eb="1">
      <t>ガツ</t>
    </rPh>
    <phoneticPr fontId="16"/>
  </si>
  <si>
    <t>～</t>
    <phoneticPr fontId="16"/>
  </si>
  <si>
    <t xml:space="preserve">   </t>
    <phoneticPr fontId="16"/>
  </si>
  <si>
    <t>事業所名 ：</t>
    <rPh sb="0" eb="3">
      <t>ジギョウショ</t>
    </rPh>
    <rPh sb="3" eb="4">
      <t>メイ</t>
    </rPh>
    <phoneticPr fontId="16"/>
  </si>
  <si>
    <t>今年度
補助申請期間
（▲月～●月）</t>
    <rPh sb="0" eb="3">
      <t>コンネンド</t>
    </rPh>
    <rPh sb="4" eb="6">
      <t>ホジョ</t>
    </rPh>
    <rPh sb="6" eb="8">
      <t>シンセイ</t>
    </rPh>
    <rPh sb="8" eb="10">
      <t>キカン</t>
    </rPh>
    <rPh sb="13" eb="14">
      <t>ツキ</t>
    </rPh>
    <rPh sb="16" eb="17">
      <t>ツキ</t>
    </rPh>
    <phoneticPr fontId="16"/>
  </si>
  <si>
    <t>補助申請期間開始年月
（▲年▲月）</t>
    <rPh sb="0" eb="2">
      <t>ホジョ</t>
    </rPh>
    <rPh sb="2" eb="4">
      <t>シンセイ</t>
    </rPh>
    <rPh sb="4" eb="6">
      <t>キカン</t>
    </rPh>
    <rPh sb="6" eb="8">
      <t>カイシ</t>
    </rPh>
    <rPh sb="8" eb="9">
      <t>ネン</t>
    </rPh>
    <rPh sb="9" eb="10">
      <t>ツキ</t>
    </rPh>
    <rPh sb="13" eb="14">
      <t>ネン</t>
    </rPh>
    <rPh sb="15" eb="16">
      <t>ツキ</t>
    </rPh>
    <phoneticPr fontId="16"/>
  </si>
  <si>
    <t>補助対象
累積月数</t>
    <rPh sb="0" eb="2">
      <t>ホジョ</t>
    </rPh>
    <rPh sb="2" eb="4">
      <t>タイショウ</t>
    </rPh>
    <rPh sb="5" eb="7">
      <t>ルイセキ</t>
    </rPh>
    <rPh sb="7" eb="9">
      <t>ツキスウ</t>
    </rPh>
    <phoneticPr fontId="16"/>
  </si>
  <si>
    <t>前年度までの補助対象累積月数※２</t>
    <rPh sb="0" eb="3">
      <t>ゼンネンド</t>
    </rPh>
    <rPh sb="6" eb="8">
      <t>ホジョ</t>
    </rPh>
    <rPh sb="8" eb="10">
      <t>タイショウ</t>
    </rPh>
    <rPh sb="10" eb="12">
      <t>ルイセキ</t>
    </rPh>
    <rPh sb="12" eb="14">
      <t>ツキスウ</t>
    </rPh>
    <phoneticPr fontId="16"/>
  </si>
  <si>
    <t>※２　前年度までの補助対象月数（累積）を入力すること。新規申請の場合は、「０」と入力すること。</t>
    <rPh sb="3" eb="6">
      <t>ゼンネンド</t>
    </rPh>
    <rPh sb="9" eb="11">
      <t>ホジョ</t>
    </rPh>
    <rPh sb="11" eb="13">
      <t>タイショウ</t>
    </rPh>
    <rPh sb="13" eb="15">
      <t>ツキスウ</t>
    </rPh>
    <rPh sb="16" eb="18">
      <t>ルイセキ</t>
    </rPh>
    <rPh sb="20" eb="22">
      <t>ニュウリョク</t>
    </rPh>
    <rPh sb="27" eb="29">
      <t>シンキ</t>
    </rPh>
    <rPh sb="29" eb="31">
      <t>シンセイ</t>
    </rPh>
    <rPh sb="32" eb="34">
      <t>バアイ</t>
    </rPh>
    <rPh sb="40" eb="42">
      <t>ニュウリョク</t>
    </rPh>
    <phoneticPr fontId="16"/>
  </si>
  <si>
    <t>※１　プルダウンリストから選択して入力すること。</t>
    <rPh sb="13" eb="15">
      <t>センタク</t>
    </rPh>
    <rPh sb="17" eb="19">
      <t>ニュウリョク</t>
    </rPh>
    <phoneticPr fontId="16"/>
  </si>
  <si>
    <t>４　返済スケジュール（今年度の月ごとの返済額を入力すること）※３</t>
    <rPh sb="2" eb="4">
      <t>ヘンサイ</t>
    </rPh>
    <rPh sb="11" eb="14">
      <t>コンネンド</t>
    </rPh>
    <rPh sb="15" eb="16">
      <t>ツキ</t>
    </rPh>
    <rPh sb="19" eb="21">
      <t>ヘンサイ</t>
    </rPh>
    <rPh sb="21" eb="22">
      <t>ガク</t>
    </rPh>
    <rPh sb="23" eb="25">
      <t>ニュウリョク</t>
    </rPh>
    <phoneticPr fontId="16"/>
  </si>
  <si>
    <t>返還方法※４</t>
    <rPh sb="0" eb="2">
      <t>ヘンカン</t>
    </rPh>
    <rPh sb="2" eb="4">
      <t>ホウホウ</t>
    </rPh>
    <phoneticPr fontId="16"/>
  </si>
  <si>
    <t>※４　「月賦」、「月賦半年賦併用」、「半年賦」、「年賦」、「その他」　から選択して入力すること。「その他」の場合は詳細を備考欄に入力すること。</t>
    <rPh sb="4" eb="6">
      <t>ゲップ</t>
    </rPh>
    <rPh sb="9" eb="16">
      <t>ゲップハンネンプヘイヨウ</t>
    </rPh>
    <rPh sb="19" eb="22">
      <t>ハンネンプ</t>
    </rPh>
    <rPh sb="25" eb="27">
      <t>ネンプ</t>
    </rPh>
    <rPh sb="32" eb="33">
      <t>タ</t>
    </rPh>
    <rPh sb="37" eb="39">
      <t>センタク</t>
    </rPh>
    <rPh sb="41" eb="43">
      <t>ニュウリョク</t>
    </rPh>
    <rPh sb="51" eb="52">
      <t>タ</t>
    </rPh>
    <rPh sb="54" eb="56">
      <t>バアイ</t>
    </rPh>
    <rPh sb="57" eb="59">
      <t>ショウサイ</t>
    </rPh>
    <rPh sb="60" eb="62">
      <t>ビコウ</t>
    </rPh>
    <rPh sb="62" eb="63">
      <t>ラン</t>
    </rPh>
    <rPh sb="64" eb="66">
      <t>ニュウリョク</t>
    </rPh>
    <phoneticPr fontId="16"/>
  </si>
  <si>
    <t>奨学金返済額
（Ｄ）※２</t>
    <rPh sb="0" eb="3">
      <t>ショウガクキン</t>
    </rPh>
    <rPh sb="3" eb="5">
      <t>ヘンサイ</t>
    </rPh>
    <rPh sb="5" eb="6">
      <t>ガク</t>
    </rPh>
    <phoneticPr fontId="16"/>
  </si>
  <si>
    <t>補助基準額
（Ｅ）※３</t>
    <rPh sb="0" eb="2">
      <t>ホジョ</t>
    </rPh>
    <rPh sb="2" eb="4">
      <t>キジュン</t>
    </rPh>
    <rPh sb="4" eb="5">
      <t>ガク</t>
    </rPh>
    <phoneticPr fontId="16"/>
  </si>
  <si>
    <t>No.</t>
    <phoneticPr fontId="25"/>
  </si>
  <si>
    <t>補助対象期間
開始年月</t>
    <rPh sb="0" eb="2">
      <t>ホジョ</t>
    </rPh>
    <rPh sb="2" eb="4">
      <t>タイショウ</t>
    </rPh>
    <rPh sb="4" eb="6">
      <t>キカン</t>
    </rPh>
    <rPh sb="7" eb="9">
      <t>カイシ</t>
    </rPh>
    <rPh sb="9" eb="11">
      <t>ネンゲツ</t>
    </rPh>
    <phoneticPr fontId="16"/>
  </si>
  <si>
    <t>６　５年間の資格取得計画</t>
    <rPh sb="3" eb="5">
      <t>ネンカン</t>
    </rPh>
    <rPh sb="6" eb="8">
      <t>シカク</t>
    </rPh>
    <rPh sb="8" eb="10">
      <t>シュトク</t>
    </rPh>
    <rPh sb="10" eb="12">
      <t>ケイカク</t>
    </rPh>
    <phoneticPr fontId="16"/>
  </si>
  <si>
    <t>保有資格
（今年度4/1時点）※１</t>
    <phoneticPr fontId="16"/>
  </si>
  <si>
    <r>
      <t>No</t>
    </r>
    <r>
      <rPr>
        <sz val="11"/>
        <color theme="1"/>
        <rFont val="ＭＳ Ｐゴシック"/>
        <family val="2"/>
        <charset val="128"/>
        <scheme val="minor"/>
      </rPr>
      <t>.</t>
    </r>
    <phoneticPr fontId="25"/>
  </si>
  <si>
    <t>Ｎｏ.</t>
    <phoneticPr fontId="16"/>
  </si>
  <si>
    <t>No.</t>
    <phoneticPr fontId="16"/>
  </si>
  <si>
    <t>心理　未来</t>
    <rPh sb="0" eb="2">
      <t>シンリ</t>
    </rPh>
    <rPh sb="3" eb="5">
      <t>ミライ</t>
    </rPh>
    <phoneticPr fontId="16"/>
  </si>
  <si>
    <t>精神　三郎</t>
    <rPh sb="0" eb="2">
      <t>セイシン</t>
    </rPh>
    <rPh sb="3" eb="5">
      <t>サブロウ</t>
    </rPh>
    <phoneticPr fontId="16"/>
  </si>
  <si>
    <t>社会　陽子</t>
    <rPh sb="0" eb="2">
      <t>シャカイ</t>
    </rPh>
    <rPh sb="3" eb="5">
      <t>ヨウコ</t>
    </rPh>
    <phoneticPr fontId="16"/>
  </si>
  <si>
    <t>新宿　月子</t>
    <phoneticPr fontId="16"/>
  </si>
  <si>
    <t>東京　太郎</t>
    <phoneticPr fontId="16"/>
  </si>
  <si>
    <r>
      <t>No</t>
    </r>
    <r>
      <rPr>
        <sz val="11"/>
        <color theme="1"/>
        <rFont val="ＭＳ Ｐゴシック"/>
        <family val="2"/>
        <charset val="128"/>
        <scheme val="minor"/>
      </rPr>
      <t>.</t>
    </r>
    <phoneticPr fontId="25"/>
  </si>
  <si>
    <t>東京都新宿区西新宿２－８－１</t>
    <phoneticPr fontId="16"/>
  </si>
  <si>
    <t>西新宿○○介護事業所</t>
    <rPh sb="5" eb="7">
      <t>カイゴ</t>
    </rPh>
    <phoneticPr fontId="16"/>
  </si>
  <si>
    <t>手当</t>
  </si>
  <si>
    <t>一時金</t>
  </si>
  <si>
    <t>No.</t>
    <phoneticPr fontId="16"/>
  </si>
  <si>
    <t>（単位：円）</t>
    <phoneticPr fontId="16"/>
  </si>
  <si>
    <t>月賦</t>
  </si>
  <si>
    <t>月賦半年賦併用</t>
  </si>
  <si>
    <t>月賦半年賦併用</t>
    <phoneticPr fontId="16"/>
  </si>
  <si>
    <t>精神保健福祉士</t>
  </si>
  <si>
    <t>10月～3月</t>
    <rPh sb="2" eb="3">
      <t>ガツ</t>
    </rPh>
    <rPh sb="5" eb="6">
      <t>ガツ</t>
    </rPh>
    <phoneticPr fontId="16"/>
  </si>
  <si>
    <t>実務者研修</t>
  </si>
  <si>
    <t>初任者研修</t>
  </si>
  <si>
    <t>Ｎｏ.</t>
    <phoneticPr fontId="16"/>
  </si>
  <si>
    <t>事業所番号：</t>
    <phoneticPr fontId="16"/>
  </si>
  <si>
    <t xml:space="preserve">   </t>
    <phoneticPr fontId="16"/>
  </si>
  <si>
    <t>公認心理師</t>
  </si>
  <si>
    <t>～</t>
  </si>
  <si>
    <t>社会福祉士</t>
  </si>
  <si>
    <t>介護福祉士</t>
  </si>
  <si>
    <t>初任者（取得済）</t>
  </si>
  <si>
    <t>No.</t>
    <phoneticPr fontId="25"/>
  </si>
  <si>
    <t>一月当たりの返済額
（返済年額／12ヵ月）※５</t>
    <rPh sb="0" eb="2">
      <t>ヒトツキ</t>
    </rPh>
    <rPh sb="2" eb="3">
      <t>ア</t>
    </rPh>
    <rPh sb="6" eb="8">
      <t>ヘンサイ</t>
    </rPh>
    <rPh sb="8" eb="9">
      <t>ガク</t>
    </rPh>
    <rPh sb="11" eb="13">
      <t>ヘンサイ</t>
    </rPh>
    <rPh sb="13" eb="15">
      <t>ネンガク</t>
    </rPh>
    <rPh sb="19" eb="20">
      <t>ゲツ</t>
    </rPh>
    <phoneticPr fontId="16"/>
  </si>
  <si>
    <t>５　支給スケジュール（今年度の月ごとの支給額を入力すること）※７</t>
    <rPh sb="2" eb="4">
      <t>シキュウ</t>
    </rPh>
    <rPh sb="19" eb="21">
      <t>シキュウ</t>
    </rPh>
    <phoneticPr fontId="16"/>
  </si>
  <si>
    <t>支給方法※８</t>
    <rPh sb="0" eb="2">
      <t>シキュウ</t>
    </rPh>
    <rPh sb="2" eb="4">
      <t>ホウホウ</t>
    </rPh>
    <phoneticPr fontId="16"/>
  </si>
  <si>
    <t>※８　「手当」、「一時金」、「基本給」、「その他」　から選択して入力すること。「その他」の場合は詳細を備考欄に入力すること。</t>
    <rPh sb="4" eb="6">
      <t>テアテ</t>
    </rPh>
    <rPh sb="9" eb="12">
      <t>イチジキン</t>
    </rPh>
    <rPh sb="15" eb="18">
      <t>キホンキュウ</t>
    </rPh>
    <phoneticPr fontId="16"/>
  </si>
  <si>
    <t>今年度支給月数
※９</t>
    <rPh sb="0" eb="3">
      <t>コンネンド</t>
    </rPh>
    <rPh sb="3" eb="5">
      <t>シキュウ</t>
    </rPh>
    <rPh sb="5" eb="7">
      <t>ツキスウ</t>
    </rPh>
    <phoneticPr fontId="16"/>
  </si>
  <si>
    <t>今年度返済月数
※６</t>
    <rPh sb="0" eb="3">
      <t>コンネンド</t>
    </rPh>
    <rPh sb="3" eb="5">
      <t>ヘンサイ</t>
    </rPh>
    <rPh sb="5" eb="7">
      <t>ツキスウ</t>
    </rPh>
    <phoneticPr fontId="16"/>
  </si>
  <si>
    <t>返済額（総額）</t>
    <rPh sb="0" eb="2">
      <t>ヘンサイ</t>
    </rPh>
    <rPh sb="2" eb="3">
      <t>ガク</t>
    </rPh>
    <rPh sb="4" eb="6">
      <t>ソウガク</t>
    </rPh>
    <phoneticPr fontId="16"/>
  </si>
  <si>
    <t>支給額（総額）</t>
    <rPh sb="0" eb="3">
      <t>シキュウガク</t>
    </rPh>
    <rPh sb="4" eb="6">
      <t>ソウガク</t>
    </rPh>
    <phoneticPr fontId="16"/>
  </si>
  <si>
    <t>保健　次郎</t>
    <rPh sb="0" eb="2">
      <t>ホケン</t>
    </rPh>
    <rPh sb="3" eb="5">
      <t>ジロウ</t>
    </rPh>
    <phoneticPr fontId="16"/>
  </si>
  <si>
    <t>4月～3月</t>
    <rPh sb="1" eb="2">
      <t>ガツ</t>
    </rPh>
    <rPh sb="4" eb="5">
      <t>ガツ</t>
    </rPh>
    <phoneticPr fontId="16"/>
  </si>
  <si>
    <t>新宿月子については、３月に一時金として４月～３月の返済分を支払う。
社会陽子については、一時金として９月に４月～９月の返済分を、３月に１０月～３月の返済分を支払う。</t>
    <rPh sb="0" eb="2">
      <t>シンジュク</t>
    </rPh>
    <rPh sb="2" eb="4">
      <t>ツキコ</t>
    </rPh>
    <rPh sb="11" eb="12">
      <t>ツキ</t>
    </rPh>
    <rPh sb="13" eb="16">
      <t>イチジキン</t>
    </rPh>
    <rPh sb="20" eb="21">
      <t>ツキ</t>
    </rPh>
    <rPh sb="23" eb="24">
      <t>ツキ</t>
    </rPh>
    <rPh sb="25" eb="27">
      <t>ヘンサイ</t>
    </rPh>
    <rPh sb="27" eb="28">
      <t>ブン</t>
    </rPh>
    <rPh sb="29" eb="31">
      <t>シハラ</t>
    </rPh>
    <rPh sb="34" eb="36">
      <t>シャカイ</t>
    </rPh>
    <rPh sb="36" eb="38">
      <t>ヨウコ</t>
    </rPh>
    <rPh sb="44" eb="47">
      <t>イチジキン</t>
    </rPh>
    <rPh sb="51" eb="52">
      <t>ツキ</t>
    </rPh>
    <rPh sb="54" eb="55">
      <t>ツキ</t>
    </rPh>
    <rPh sb="57" eb="58">
      <t>ツキ</t>
    </rPh>
    <rPh sb="59" eb="61">
      <t>ヘンサイ</t>
    </rPh>
    <rPh sb="61" eb="62">
      <t>ブン</t>
    </rPh>
    <rPh sb="65" eb="66">
      <t>ツキ</t>
    </rPh>
    <rPh sb="69" eb="70">
      <t>ツキ</t>
    </rPh>
    <rPh sb="72" eb="73">
      <t>ツキ</t>
    </rPh>
    <rPh sb="74" eb="76">
      <t>ヘンサイ</t>
    </rPh>
    <rPh sb="76" eb="77">
      <t>ブン</t>
    </rPh>
    <rPh sb="78" eb="80">
      <t>シハラ</t>
    </rPh>
    <phoneticPr fontId="16"/>
  </si>
  <si>
    <t>初任者</t>
    <rPh sb="0" eb="3">
      <t>ショニンシャ</t>
    </rPh>
    <phoneticPr fontId="16"/>
  </si>
  <si>
    <t>実務者</t>
    <rPh sb="0" eb="3">
      <t>ジツムシャ</t>
    </rPh>
    <phoneticPr fontId="16"/>
  </si>
  <si>
    <t>介護福祉士</t>
    <rPh sb="0" eb="2">
      <t>カイゴ</t>
    </rPh>
    <rPh sb="2" eb="5">
      <t>フクシシ</t>
    </rPh>
    <phoneticPr fontId="16"/>
  </si>
  <si>
    <t>社会福祉士</t>
    <rPh sb="0" eb="2">
      <t>シャカイ</t>
    </rPh>
    <rPh sb="2" eb="4">
      <t>フクシ</t>
    </rPh>
    <rPh sb="4" eb="5">
      <t>シ</t>
    </rPh>
    <phoneticPr fontId="16"/>
  </si>
  <si>
    <t>精神保健福祉士</t>
    <rPh sb="0" eb="2">
      <t>セイシン</t>
    </rPh>
    <rPh sb="2" eb="4">
      <t>ホケン</t>
    </rPh>
    <rPh sb="4" eb="7">
      <t>フクシシ</t>
    </rPh>
    <phoneticPr fontId="16"/>
  </si>
  <si>
    <t>公認心理師</t>
    <rPh sb="0" eb="2">
      <t>コウニン</t>
    </rPh>
    <rPh sb="2" eb="4">
      <t>シンリ</t>
    </rPh>
    <rPh sb="4" eb="5">
      <t>シ</t>
    </rPh>
    <phoneticPr fontId="16"/>
  </si>
  <si>
    <t>初任者＋実務者</t>
    <rPh sb="0" eb="3">
      <t>ショニンシャ</t>
    </rPh>
    <rPh sb="4" eb="7">
      <t>ジツムシャ</t>
    </rPh>
    <phoneticPr fontId="16"/>
  </si>
  <si>
    <t>実務者＋介護福祉士</t>
    <rPh sb="0" eb="3">
      <t>ジツムシャ</t>
    </rPh>
    <rPh sb="4" eb="6">
      <t>カイゴ</t>
    </rPh>
    <rPh sb="6" eb="9">
      <t>フクシシ</t>
    </rPh>
    <phoneticPr fontId="16"/>
  </si>
  <si>
    <t>介護福祉士（不合格）</t>
    <rPh sb="0" eb="2">
      <t>カイゴ</t>
    </rPh>
    <rPh sb="2" eb="5">
      <t>フクシシ</t>
    </rPh>
    <rPh sb="6" eb="9">
      <t>フゴウカク</t>
    </rPh>
    <phoneticPr fontId="16"/>
  </si>
  <si>
    <t>社会福祉士（不合格）</t>
    <rPh sb="0" eb="2">
      <t>シャカイ</t>
    </rPh>
    <rPh sb="2" eb="4">
      <t>フクシ</t>
    </rPh>
    <rPh sb="4" eb="5">
      <t>シ</t>
    </rPh>
    <rPh sb="6" eb="9">
      <t>フゴウカク</t>
    </rPh>
    <phoneticPr fontId="16"/>
  </si>
  <si>
    <t>精神保健福祉士（不合格）</t>
    <rPh sb="0" eb="2">
      <t>セイシン</t>
    </rPh>
    <rPh sb="2" eb="4">
      <t>ホケン</t>
    </rPh>
    <rPh sb="4" eb="7">
      <t>フクシシ</t>
    </rPh>
    <rPh sb="8" eb="11">
      <t>フゴウカク</t>
    </rPh>
    <phoneticPr fontId="16"/>
  </si>
  <si>
    <t>公認心理師（不合格）</t>
    <rPh sb="0" eb="2">
      <t>コウニン</t>
    </rPh>
    <rPh sb="2" eb="4">
      <t>シンリ</t>
    </rPh>
    <rPh sb="4" eb="5">
      <t>シ</t>
    </rPh>
    <rPh sb="6" eb="9">
      <t>フゴウカク</t>
    </rPh>
    <phoneticPr fontId="16"/>
  </si>
  <si>
    <t>1年目</t>
    <rPh sb="1" eb="3">
      <t>ネンメ</t>
    </rPh>
    <phoneticPr fontId="16"/>
  </si>
  <si>
    <t>初任者（取得済）</t>
    <rPh sb="0" eb="3">
      <t>ショニンシャ</t>
    </rPh>
    <rPh sb="4" eb="6">
      <t>シュトク</t>
    </rPh>
    <rPh sb="6" eb="7">
      <t>スミ</t>
    </rPh>
    <phoneticPr fontId="16"/>
  </si>
  <si>
    <t>実務者（取得済）</t>
    <rPh sb="0" eb="3">
      <t>ジツムシャ</t>
    </rPh>
    <rPh sb="4" eb="6">
      <t>シュトク</t>
    </rPh>
    <rPh sb="6" eb="7">
      <t>スミ</t>
    </rPh>
    <phoneticPr fontId="16"/>
  </si>
  <si>
    <t>介護福祉士（取得済）</t>
    <rPh sb="0" eb="2">
      <t>カイゴ</t>
    </rPh>
    <rPh sb="2" eb="5">
      <t>フクシシ</t>
    </rPh>
    <rPh sb="6" eb="8">
      <t>シュトク</t>
    </rPh>
    <rPh sb="8" eb="9">
      <t>スミ</t>
    </rPh>
    <phoneticPr fontId="16"/>
  </si>
  <si>
    <t>社会福祉士（取得済）</t>
    <rPh sb="0" eb="2">
      <t>シャカイ</t>
    </rPh>
    <rPh sb="2" eb="4">
      <t>フクシ</t>
    </rPh>
    <rPh sb="4" eb="5">
      <t>シ</t>
    </rPh>
    <rPh sb="6" eb="8">
      <t>シュトク</t>
    </rPh>
    <rPh sb="8" eb="9">
      <t>スミ</t>
    </rPh>
    <phoneticPr fontId="16"/>
  </si>
  <si>
    <t>精神保健福祉士（取得済）</t>
    <rPh sb="0" eb="2">
      <t>セイシン</t>
    </rPh>
    <rPh sb="2" eb="4">
      <t>ホケン</t>
    </rPh>
    <rPh sb="4" eb="7">
      <t>フクシシ</t>
    </rPh>
    <rPh sb="8" eb="10">
      <t>シュトク</t>
    </rPh>
    <rPh sb="10" eb="11">
      <t>スミ</t>
    </rPh>
    <phoneticPr fontId="16"/>
  </si>
  <si>
    <t>公認心理師（取得済）</t>
    <rPh sb="0" eb="2">
      <t>コウニン</t>
    </rPh>
    <rPh sb="2" eb="4">
      <t>シンリ</t>
    </rPh>
    <rPh sb="4" eb="5">
      <t>シ</t>
    </rPh>
    <rPh sb="6" eb="8">
      <t>シュトク</t>
    </rPh>
    <rPh sb="8" eb="9">
      <t>スミ</t>
    </rPh>
    <phoneticPr fontId="16"/>
  </si>
  <si>
    <t>実務者（取得済）＋介護福祉士（取得済）</t>
    <rPh sb="0" eb="3">
      <t>ジツムシャ</t>
    </rPh>
    <rPh sb="4" eb="6">
      <t>シュトク</t>
    </rPh>
    <rPh sb="6" eb="7">
      <t>スミ</t>
    </rPh>
    <rPh sb="9" eb="11">
      <t>カイゴ</t>
    </rPh>
    <rPh sb="11" eb="14">
      <t>フクシシ</t>
    </rPh>
    <rPh sb="15" eb="17">
      <t>シュトク</t>
    </rPh>
    <rPh sb="17" eb="18">
      <t>スミ</t>
    </rPh>
    <phoneticPr fontId="16"/>
  </si>
  <si>
    <t>実務者（取得済）＋介護福祉士（不合格）</t>
    <rPh sb="0" eb="3">
      <t>ジツムシャ</t>
    </rPh>
    <rPh sb="4" eb="6">
      <t>シュトク</t>
    </rPh>
    <rPh sb="6" eb="7">
      <t>スミ</t>
    </rPh>
    <rPh sb="9" eb="11">
      <t>カイゴ</t>
    </rPh>
    <rPh sb="11" eb="14">
      <t>フクシシ</t>
    </rPh>
    <rPh sb="15" eb="18">
      <t>フゴウカク</t>
    </rPh>
    <phoneticPr fontId="16"/>
  </si>
  <si>
    <t>別記様式第１号－２①（事業所別）</t>
    <rPh sb="0" eb="2">
      <t>ベッキ</t>
    </rPh>
    <rPh sb="2" eb="4">
      <t>ヨウシキ</t>
    </rPh>
    <rPh sb="4" eb="5">
      <t>ダイ</t>
    </rPh>
    <rPh sb="6" eb="7">
      <t>ゴウ</t>
    </rPh>
    <rPh sb="11" eb="14">
      <t>ジギョウショ</t>
    </rPh>
    <rPh sb="14" eb="15">
      <t>ベツ</t>
    </rPh>
    <phoneticPr fontId="12"/>
  </si>
  <si>
    <t>１　補助金交付申請額（事業所計）</t>
    <rPh sb="2" eb="4">
      <t>ホジョ</t>
    </rPh>
    <rPh sb="5" eb="7">
      <t>コウフ</t>
    </rPh>
    <rPh sb="7" eb="9">
      <t>シンセイ</t>
    </rPh>
    <rPh sb="9" eb="10">
      <t>ガク</t>
    </rPh>
    <rPh sb="11" eb="14">
      <t>ジギョウショ</t>
    </rPh>
    <rPh sb="14" eb="15">
      <t>ケイ</t>
    </rPh>
    <phoneticPr fontId="16"/>
  </si>
  <si>
    <t>内示額
（Ｆ）※４</t>
    <rPh sb="0" eb="3">
      <t>ナイジガク</t>
    </rPh>
    <phoneticPr fontId="16"/>
  </si>
  <si>
    <t>補助金交付申請額
（Ｈ）※６</t>
    <rPh sb="0" eb="2">
      <t>ホジョ</t>
    </rPh>
    <rPh sb="3" eb="5">
      <t>コウフ</t>
    </rPh>
    <rPh sb="5" eb="7">
      <t>シンセイ</t>
    </rPh>
    <rPh sb="7" eb="8">
      <t>ガク</t>
    </rPh>
    <phoneticPr fontId="16"/>
  </si>
  <si>
    <t>※１　Ａ欄には、別記様式第１号－２②「５　支給スケジュール」の「支給額（総額）」が対象者ごとに反映。</t>
    <rPh sb="4" eb="5">
      <t>ラン</t>
    </rPh>
    <rPh sb="8" eb="10">
      <t>ベッキ</t>
    </rPh>
    <rPh sb="10" eb="12">
      <t>ヨウシキ</t>
    </rPh>
    <rPh sb="12" eb="13">
      <t>ダイ</t>
    </rPh>
    <rPh sb="14" eb="15">
      <t>ゴウ</t>
    </rPh>
    <rPh sb="32" eb="35">
      <t>シキュウガク</t>
    </rPh>
    <rPh sb="36" eb="38">
      <t>ソウガク</t>
    </rPh>
    <rPh sb="41" eb="44">
      <t>タイショウシャ</t>
    </rPh>
    <rPh sb="47" eb="49">
      <t>ハンエイ</t>
    </rPh>
    <phoneticPr fontId="16"/>
  </si>
  <si>
    <t>※３　Ｅ欄には、５万円に、別記様式第１号－２②「４　返済スケジュール」の「今年度返済月数」と「５　支給スケジュール」の「今年度支給月数」のうち小さい月数を乗じて得た額が反映。</t>
    <rPh sb="14" eb="15">
      <t>キ</t>
    </rPh>
    <rPh sb="17" eb="18">
      <t>ダイ</t>
    </rPh>
    <rPh sb="19" eb="20">
      <t>ゴウ</t>
    </rPh>
    <phoneticPr fontId="16"/>
  </si>
  <si>
    <t>※４　F欄には、内示通知に記載された内示額を入力すること。</t>
    <rPh sb="8" eb="10">
      <t>ナイジ</t>
    </rPh>
    <rPh sb="10" eb="12">
      <t>ツウチ</t>
    </rPh>
    <rPh sb="13" eb="15">
      <t>キサイ</t>
    </rPh>
    <rPh sb="18" eb="21">
      <t>ナイジガク</t>
    </rPh>
    <rPh sb="22" eb="24">
      <t>ニュウリョク</t>
    </rPh>
    <phoneticPr fontId="16"/>
  </si>
  <si>
    <t>選定額
（Ｇ）※５</t>
    <rPh sb="0" eb="2">
      <t>センテイ</t>
    </rPh>
    <rPh sb="2" eb="3">
      <t>ガク</t>
    </rPh>
    <phoneticPr fontId="16"/>
  </si>
  <si>
    <t>別記様式第１号－２②（事業所別）</t>
    <rPh sb="0" eb="2">
      <t>ベッキ</t>
    </rPh>
    <rPh sb="2" eb="4">
      <t>ヨウシキ</t>
    </rPh>
    <rPh sb="4" eb="5">
      <t>ダイ</t>
    </rPh>
    <rPh sb="6" eb="7">
      <t>ゴウ</t>
    </rPh>
    <rPh sb="11" eb="14">
      <t>ジギョウショ</t>
    </rPh>
    <rPh sb="14" eb="15">
      <t>ベツ</t>
    </rPh>
    <phoneticPr fontId="12"/>
  </si>
  <si>
    <t>※３　対象者が当該月に実際に返済する額を入力すること。</t>
    <rPh sb="3" eb="6">
      <t>タイショウシャ</t>
    </rPh>
    <rPh sb="7" eb="9">
      <t>トウガイ</t>
    </rPh>
    <rPh sb="9" eb="10">
      <t>ツキ</t>
    </rPh>
    <rPh sb="11" eb="13">
      <t>ジッサイ</t>
    </rPh>
    <rPh sb="14" eb="16">
      <t>ヘンサイ</t>
    </rPh>
    <rPh sb="18" eb="19">
      <t>ガク</t>
    </rPh>
    <rPh sb="20" eb="22">
      <t>ニュウリョク</t>
    </rPh>
    <phoneticPr fontId="16"/>
  </si>
  <si>
    <t>※６　補助申請期間中に奨学金を返済する月数（数字）を入力すること。</t>
    <rPh sb="3" eb="5">
      <t>ホジョ</t>
    </rPh>
    <rPh sb="5" eb="7">
      <t>シンセイ</t>
    </rPh>
    <rPh sb="7" eb="9">
      <t>キカン</t>
    </rPh>
    <rPh sb="9" eb="10">
      <t>ジュウ</t>
    </rPh>
    <rPh sb="11" eb="14">
      <t>ショウガクキン</t>
    </rPh>
    <rPh sb="15" eb="17">
      <t>ヘンサイ</t>
    </rPh>
    <rPh sb="19" eb="21">
      <t>ツキスウ</t>
    </rPh>
    <rPh sb="22" eb="24">
      <t>スウジ</t>
    </rPh>
    <rPh sb="26" eb="28">
      <t>ニュウリョク</t>
    </rPh>
    <phoneticPr fontId="16"/>
  </si>
  <si>
    <t xml:space="preserve"> ※既に資格を有している場合は、資格の欄において○○○（取得済）を選択すること。継続対象者の場合、過年度については、実績を記載すること。　　</t>
    <rPh sb="28" eb="30">
      <t>シュトク</t>
    </rPh>
    <rPh sb="42" eb="44">
      <t>タイショウ</t>
    </rPh>
    <rPh sb="44" eb="45">
      <t>シャ</t>
    </rPh>
    <phoneticPr fontId="16"/>
  </si>
  <si>
    <t>※６　Ｈ欄には、Ｇ欄の1000円未満端数を切り捨てた額が反映。</t>
    <phoneticPr fontId="16"/>
  </si>
  <si>
    <t>内示額
（Ｆ）※４</t>
    <phoneticPr fontId="16"/>
  </si>
  <si>
    <t xml:space="preserve">本様式は、障害福祉サービス事業所職員奨学金返済用です。介護保険事業所等を対象とした介護職員奨学金返済用の様式ではありません。ご注意ください。
</t>
    <phoneticPr fontId="16"/>
  </si>
  <si>
    <t>別記様式第１号－２③（事業所別）</t>
    <rPh sb="0" eb="2">
      <t>ベッキ</t>
    </rPh>
    <rPh sb="2" eb="4">
      <t>ヨウシキ</t>
    </rPh>
    <rPh sb="4" eb="5">
      <t>ダイ</t>
    </rPh>
    <rPh sb="6" eb="7">
      <t>ゴウ</t>
    </rPh>
    <rPh sb="11" eb="14">
      <t>ジギョウショ</t>
    </rPh>
    <rPh sb="14" eb="15">
      <t>ベツ</t>
    </rPh>
    <phoneticPr fontId="12"/>
  </si>
  <si>
    <t>※５　奨学金返還証明書に記載された年間の返還額を12で除し、一月当たりの返済額を計算して入力すること。小数点以下切り上げ。</t>
    <rPh sb="3" eb="6">
      <t>ショウガクキン</t>
    </rPh>
    <rPh sb="6" eb="8">
      <t>ヘンカン</t>
    </rPh>
    <rPh sb="8" eb="11">
      <t>ショウメイショ</t>
    </rPh>
    <rPh sb="12" eb="14">
      <t>キサイ</t>
    </rPh>
    <rPh sb="17" eb="19">
      <t>ネンカン</t>
    </rPh>
    <rPh sb="20" eb="23">
      <t>ヘンカンガク</t>
    </rPh>
    <rPh sb="27" eb="28">
      <t>ジョ</t>
    </rPh>
    <rPh sb="30" eb="31">
      <t>イチ</t>
    </rPh>
    <rPh sb="31" eb="33">
      <t>ツキア</t>
    </rPh>
    <rPh sb="36" eb="38">
      <t>ヘンサイ</t>
    </rPh>
    <rPh sb="38" eb="39">
      <t>ガク</t>
    </rPh>
    <rPh sb="40" eb="42">
      <t>ケイサン</t>
    </rPh>
    <rPh sb="44" eb="46">
      <t>ニュウリョク</t>
    </rPh>
    <rPh sb="51" eb="54">
      <t>ショウスウテン</t>
    </rPh>
    <rPh sb="54" eb="56">
      <t>イカ</t>
    </rPh>
    <rPh sb="56" eb="57">
      <t>キ</t>
    </rPh>
    <rPh sb="58" eb="59">
      <t>ア</t>
    </rPh>
    <phoneticPr fontId="16"/>
  </si>
  <si>
    <t>実務者研修及び介護福祉士</t>
  </si>
  <si>
    <t>実務者（取得済）</t>
  </si>
  <si>
    <t>【補助条件】
（１）介護福祉士資格の取得を計画する場合
　　＜原則＞
　　介護職員初任者研修未受講者は補助対象期間の開始月から１年以内に介護職員初任者研修を、実務者研修未受講者は３年以内に実務者研修を修了すること。また、３年以内に介護福祉士資格を取得していない者は、４年目に介護福祉士試験を受験すること。
　　試験の合否は問わないが、４年目に不合格であった場合は、５年目にも受験すること。
　　なお、各期間内に研修を修了しなかった場合、翌月以降は補助対象外となる。また、４年目（４年目に不合格であった場合は５年目も含む。）に受験しなかった場合、試験日の属する月の翌月以降は補助対象外となる。
　　＜特例（平成３１年度又は令和２年度に初めて対象者となった職員）＞
　　介護職員初任者研修未受講者は補助対象期間の開始月から２年以内に介護職員初任者研修を、実務者研修未受講者は４年以内に実務者研修を修了すること。また、４年以内に介護福祉士資格を取得していない者は、５年目に介護福祉士試験を受験すること。
　　なお、各期間内に研修を修了しなかった場合、翌月以降は補助対象外となる。また、５年目に受験しなかった場合、試験日の属する月の翌月以降は補助対象外となる。
（２）社会福祉士、精神保健福祉士又は公認心理師資格の取得を計画する場合
　　ア　原則として、補助対象期間の開始月から３年以内に社会福祉士、精神保健福祉士又は公認心理師試験を受験すること。２年以内に社会福祉士、精神保健福祉士又は公認心理師資格を取得していない者は、３年目に社会福祉士、精神保健福祉士又は公認
　　　　心理師試験を受験すること。試験の合否は問わないが、３年目に不合格であった場合は４年目にも受験し、４年目に不合格の場合は５年目にも受験すること。
　　　　なお、３年目（３年目に不合格であった場合は４年目、４年目に不合格であった場合は５年目も含む。）に受験しなかった場合、試験日の属する月の翌月以降は補助対象外となる。
　　イ　受験資格として２年以上の実務経験及び一般養成施設等に１年以上通う必要がある場合など、最短の受験ルートであっても受験資格を３年以内に満たさず、４年目に満たす場合のみ、補助対象期間の開始月から４年目に試験を受験することも
　　　　可とする。試験の合否は問わないが、４年目に不合格であった場合は、５年目にも受験すること。
　　　　なお、４年目（４年目に不合格であった場合は５年目も含む。）に受験しなかった場合、試験日の属する月の翌月以降は補助対象外となる。
　　　　また、補助対象期間の開始月から４年以内に受験資格を持たない者は対象外とする。</t>
    <rPh sb="31" eb="33">
      <t>ゲンソク</t>
    </rPh>
    <rPh sb="300" eb="302">
      <t>トクレイ</t>
    </rPh>
    <rPh sb="303" eb="305">
      <t>ヘイセイ</t>
    </rPh>
    <rPh sb="307" eb="309">
      <t>ネンド</t>
    </rPh>
    <rPh sb="309" eb="310">
      <t>マタ</t>
    </rPh>
    <rPh sb="311" eb="313">
      <t>レイワ</t>
    </rPh>
    <rPh sb="314" eb="316">
      <t>ネンド</t>
    </rPh>
    <rPh sb="317" eb="318">
      <t>ハジ</t>
    </rPh>
    <rPh sb="320" eb="322">
      <t>タイショウ</t>
    </rPh>
    <rPh sb="322" eb="323">
      <t>シャ</t>
    </rPh>
    <rPh sb="327" eb="329">
      <t>ショクイン</t>
    </rPh>
    <rPh sb="492" eb="493">
      <t>メ</t>
    </rPh>
    <phoneticPr fontId="16"/>
  </si>
  <si>
    <t>【補助条件】
（１）介護福祉士資格の取得を計画する場合
　　＜原則＞
　　介護職員初任者研修未受講者は補助対象期間の開始月から１年以内に介護職員初任者研修を、実務者研修未受講者は３年以内に実務者研修を修了すること。また、３年以内に介護福祉士資格を取得していない者は、４年目に介護福祉士試験を受験すること。
　　試験の合否は問わないが、４年目に不合格であった場合は、５年目にも受験すること。
　　なお、各期間内に研修を修了しなかった場合、翌月以降は補助対象外となる。また、４年目（４年目に不合格であった場合は５年目も含む。）に受験しなかった場合、試験日の属する月の翌月以降は補助対象外となる。
　　＜特例（平成３１年度又は令和２年度に初めて対象者となった職員）＞
　　介護職員初任者研修未受講者は補助対象期間の開始月から２年以内に介護職員初任者研修を、実務者研修未受講者は４年以内に実務者研修を修了すること。また、４年以内に介護福祉士資格を取得していない者は、５年目に介護福祉士試験を受験すること。
　　なお、各期間内に研修を修了しなかった場合、翌月以降は補助対象外となる。また、５年目に受験しなかった場合、試験日の属する月の翌月以降は補助対象外となる。
（２）社会福祉士、精神保健福祉士又は公認心理師資格の取得を計画する場合
　　ア　原則として、補助対象期間の開始月から３年以内に社会福祉士、精神保健福祉士又は公認心理師試験を受験すること。２年以内に社会福祉士、精神保健福祉士又は公認心理師資格を取得していない者は、３年目に社会福祉士、精神保健福祉士又は公認
　　　　心理師試験を受験すること。試験の合否は問わないが、３年目に不合格であった場合は４年目にも受験し、４年目に不合格の場合は５年目にも受験すること。
　　　　なお、３年目（３年目に不合格であった場合は４年目、４年目に不合格であった場合は５年目も含む。）に受験しなかった場合、試験日の属する月の翌月以降は補助対象外となる。
　　イ　受験資格として２年以上の実務経験及び一般養成施設等に１年以上通う必要がある場合など、最短の受験ルートであっても受験資格を３年以内に満たさず、４年目に満たす場合のみ、補助対象期間の開始月から４年目に試験を受験することも
　　　　可とする。試験の合否は問わないが、４年目に不合格であった場合は、５年目にも受験すること。
　　　　なお、４年目（４年目に不合格であった場合は５年目も含む。）に受験しなかった場合、試験日の属する月の翌月以降は補助対象外となる。
　　　　また、補助対象期間の開始月から４年以内に受験資格を持たない者は対象外とする。</t>
    <rPh sb="31" eb="33">
      <t>ゲンソク</t>
    </rPh>
    <rPh sb="309" eb="310">
      <t>マタ</t>
    </rPh>
    <rPh sb="327" eb="329">
      <t>ショクイン</t>
    </rPh>
    <rPh sb="492" eb="493">
      <t>メ</t>
    </rPh>
    <phoneticPr fontId="16"/>
  </si>
  <si>
    <t>２　対象者ごとの補助金交付申請額</t>
    <rPh sb="2" eb="5">
      <t>タイショウシャ</t>
    </rPh>
    <rPh sb="8" eb="10">
      <t>ホジョ</t>
    </rPh>
    <rPh sb="11" eb="13">
      <t>コウフ</t>
    </rPh>
    <rPh sb="13" eb="15">
      <t>シンセイ</t>
    </rPh>
    <rPh sb="15" eb="16">
      <t>ガク</t>
    </rPh>
    <phoneticPr fontId="16"/>
  </si>
  <si>
    <t>※２　Ｄ欄には、原則 別記様式第１号－２②「４　返済スケジュール」の「一月当たりの返済額」×「今年度返済月数」の額が対象者ごとに反映。</t>
    <rPh sb="4" eb="5">
      <t>ラン</t>
    </rPh>
    <rPh sb="8" eb="10">
      <t>ゲンソク</t>
    </rPh>
    <rPh sb="11" eb="13">
      <t>ベッキ</t>
    </rPh>
    <rPh sb="13" eb="15">
      <t>ヨウシキ</t>
    </rPh>
    <rPh sb="15" eb="16">
      <t>ダイ</t>
    </rPh>
    <rPh sb="17" eb="18">
      <t>ゴウ</t>
    </rPh>
    <rPh sb="56" eb="57">
      <t>ガク</t>
    </rPh>
    <rPh sb="58" eb="61">
      <t>タイショウシャ</t>
    </rPh>
    <rPh sb="64" eb="66">
      <t>ハンエイ</t>
    </rPh>
    <phoneticPr fontId="16"/>
  </si>
  <si>
    <t>介護福祉士（不合格）</t>
  </si>
  <si>
    <t>※５　Ｇ欄には、Ｃ欄、Ｄ欄、Ｅ欄、Ｆ欄を比較して最も低い額が反映（内示額（Ｆ欄）の入力がない場合はＣ欄、Ｄ欄、Ｅ欄を比較して最も低い額が反映）。</t>
    <rPh sb="18" eb="19">
      <t>ラン</t>
    </rPh>
    <rPh sb="20" eb="22">
      <t>ヒカク</t>
    </rPh>
    <rPh sb="33" eb="36">
      <t>ナイジガク</t>
    </rPh>
    <rPh sb="38" eb="39">
      <t>ラン</t>
    </rPh>
    <rPh sb="41" eb="43">
      <t>ニュウリョク</t>
    </rPh>
    <rPh sb="46" eb="48">
      <t>バアイ</t>
    </rPh>
    <rPh sb="50" eb="51">
      <t>ラン</t>
    </rPh>
    <rPh sb="53" eb="54">
      <t>ラン</t>
    </rPh>
    <rPh sb="56" eb="57">
      <t>ラン</t>
    </rPh>
    <rPh sb="58" eb="60">
      <t>ヒカク</t>
    </rPh>
    <rPh sb="62" eb="63">
      <t>モット</t>
    </rPh>
    <rPh sb="64" eb="65">
      <t>ヒク</t>
    </rPh>
    <rPh sb="66" eb="67">
      <t>ガク</t>
    </rPh>
    <rPh sb="68" eb="70">
      <t>ハンエイ</t>
    </rPh>
    <phoneticPr fontId="16"/>
  </si>
  <si>
    <t>今年度取得予定資格※１</t>
    <rPh sb="0" eb="3">
      <t>コンネンド</t>
    </rPh>
    <rPh sb="3" eb="5">
      <t>シュトク</t>
    </rPh>
    <rPh sb="5" eb="7">
      <t>ヨテイ</t>
    </rPh>
    <rPh sb="7" eb="9">
      <t>シカク</t>
    </rPh>
    <phoneticPr fontId="16"/>
  </si>
  <si>
    <t>今年度
補助対象
月数</t>
    <rPh sb="0" eb="3">
      <t>コンネンド</t>
    </rPh>
    <rPh sb="4" eb="6">
      <t>ホジョ</t>
    </rPh>
    <rPh sb="6" eb="8">
      <t>タイショウ</t>
    </rPh>
    <rPh sb="9" eb="11">
      <t>ツキスウ</t>
    </rPh>
    <phoneticPr fontId="16"/>
  </si>
  <si>
    <r>
      <t>※７　対象者に該当月に実際に支給する額を入力すること。なお、翌月払いの場合は実際の支給月に入力すること。</t>
    </r>
    <r>
      <rPr>
        <sz val="12"/>
        <color rgb="FFFF0000"/>
        <rFont val="ＭＳ Ｐゴシック"/>
        <family val="3"/>
        <charset val="128"/>
        <scheme val="minor"/>
      </rPr>
      <t>（例：10月分を11月に支払う場合は、11月の欄に入力する。）</t>
    </r>
    <rPh sb="3" eb="6">
      <t>タイショウシャ</t>
    </rPh>
    <rPh sb="7" eb="9">
      <t>ガイトウ</t>
    </rPh>
    <rPh sb="9" eb="10">
      <t>ツキ</t>
    </rPh>
    <rPh sb="11" eb="13">
      <t>ジッサイ</t>
    </rPh>
    <rPh sb="14" eb="16">
      <t>シキュウ</t>
    </rPh>
    <rPh sb="18" eb="19">
      <t>ガク</t>
    </rPh>
    <rPh sb="20" eb="22">
      <t>ニュウリョク</t>
    </rPh>
    <rPh sb="30" eb="32">
      <t>ヨクゲツ</t>
    </rPh>
    <rPh sb="32" eb="33">
      <t>ハラ</t>
    </rPh>
    <rPh sb="35" eb="37">
      <t>バアイ</t>
    </rPh>
    <rPh sb="38" eb="40">
      <t>ジッサイ</t>
    </rPh>
    <rPh sb="41" eb="43">
      <t>シキュウ</t>
    </rPh>
    <rPh sb="43" eb="44">
      <t>ツキ</t>
    </rPh>
    <rPh sb="45" eb="47">
      <t>ニュウリョク</t>
    </rPh>
    <rPh sb="53" eb="54">
      <t>レイ</t>
    </rPh>
    <rPh sb="57" eb="58">
      <t>ツキ</t>
    </rPh>
    <rPh sb="58" eb="59">
      <t>ブン</t>
    </rPh>
    <rPh sb="62" eb="63">
      <t>ツキ</t>
    </rPh>
    <rPh sb="64" eb="66">
      <t>シハラ</t>
    </rPh>
    <rPh sb="67" eb="69">
      <t>バアイ</t>
    </rPh>
    <rPh sb="73" eb="74">
      <t>ツキ</t>
    </rPh>
    <rPh sb="75" eb="76">
      <t>ラン</t>
    </rPh>
    <rPh sb="77" eb="79">
      <t>ニュウリョク</t>
    </rPh>
    <phoneticPr fontId="16"/>
  </si>
  <si>
    <t>※７　対象者に該当月に実際に支給する額を入力すること。なお、翌月払いの場合は実際の支給月に入力すること。（例：10月分を11月に支払う場合は、11月の欄に入力する。）</t>
    <rPh sb="3" eb="6">
      <t>タイショウシャ</t>
    </rPh>
    <rPh sb="7" eb="9">
      <t>ガイトウ</t>
    </rPh>
    <rPh sb="9" eb="10">
      <t>ツキ</t>
    </rPh>
    <rPh sb="11" eb="13">
      <t>ジッサイ</t>
    </rPh>
    <rPh sb="14" eb="16">
      <t>シキュウ</t>
    </rPh>
    <rPh sb="18" eb="19">
      <t>ガク</t>
    </rPh>
    <rPh sb="20" eb="22">
      <t>ニュウリョク</t>
    </rPh>
    <rPh sb="30" eb="32">
      <t>ヨクゲツ</t>
    </rPh>
    <rPh sb="32" eb="33">
      <t>ハラ</t>
    </rPh>
    <rPh sb="35" eb="37">
      <t>バアイ</t>
    </rPh>
    <rPh sb="38" eb="40">
      <t>ジッサイ</t>
    </rPh>
    <rPh sb="41" eb="43">
      <t>シキュウ</t>
    </rPh>
    <rPh sb="43" eb="44">
      <t>ツキ</t>
    </rPh>
    <rPh sb="45" eb="47">
      <t>ニュウリョク</t>
    </rPh>
    <rPh sb="53" eb="54">
      <t>レイ</t>
    </rPh>
    <rPh sb="57" eb="58">
      <t>ツキ</t>
    </rPh>
    <rPh sb="58" eb="59">
      <t>ブン</t>
    </rPh>
    <rPh sb="62" eb="63">
      <t>ツキ</t>
    </rPh>
    <rPh sb="64" eb="66">
      <t>シハラ</t>
    </rPh>
    <rPh sb="67" eb="69">
      <t>バアイ</t>
    </rPh>
    <rPh sb="73" eb="74">
      <t>ツキ</t>
    </rPh>
    <rPh sb="75" eb="76">
      <t>ラン</t>
    </rPh>
    <rPh sb="77" eb="79">
      <t>ニュウリョク</t>
    </rPh>
    <phoneticPr fontId="16"/>
  </si>
  <si>
    <t>年</t>
    <rPh sb="0" eb="1">
      <t>ネン</t>
    </rPh>
    <phoneticPr fontId="13"/>
  </si>
  <si>
    <t>月</t>
    <rPh sb="0" eb="1">
      <t>ガツ</t>
    </rPh>
    <phoneticPr fontId="13"/>
  </si>
  <si>
    <t>選定額
（G）※５</t>
    <rPh sb="0" eb="2">
      <t>センテイ</t>
    </rPh>
    <rPh sb="2" eb="3">
      <t>ガク</t>
    </rPh>
    <phoneticPr fontId="16"/>
  </si>
  <si>
    <t>補助金交付申請額
（H）※６</t>
    <rPh sb="0" eb="2">
      <t>ホジョ</t>
    </rPh>
    <rPh sb="2" eb="3">
      <t>キン</t>
    </rPh>
    <rPh sb="3" eb="5">
      <t>コウフ</t>
    </rPh>
    <rPh sb="5" eb="7">
      <t>シンセイ</t>
    </rPh>
    <rPh sb="7" eb="8">
      <t>ガク</t>
    </rPh>
    <phoneticPr fontId="16"/>
  </si>
  <si>
    <t>※９　対象者に手当等を支給する月数（数字）を入力すること。</t>
    <rPh sb="3" eb="6">
      <t>タイショウシャ</t>
    </rPh>
    <rPh sb="7" eb="9">
      <t>テアテ</t>
    </rPh>
    <rPh sb="9" eb="10">
      <t>トウ</t>
    </rPh>
    <rPh sb="11" eb="13">
      <t>シキュウ</t>
    </rPh>
    <rPh sb="15" eb="17">
      <t>ツキスウ</t>
    </rPh>
    <rPh sb="18" eb="20">
      <t>スウジ</t>
    </rPh>
    <rPh sb="22" eb="24">
      <t>ニュウリョク</t>
    </rPh>
    <phoneticPr fontId="16"/>
  </si>
  <si>
    <t>2024年4月</t>
    <rPh sb="4" eb="5">
      <t>ネン</t>
    </rPh>
    <rPh sb="6" eb="7">
      <t>ガツ</t>
    </rPh>
    <phoneticPr fontId="16"/>
  </si>
  <si>
    <t>補助申請期間開始年月
（◆年▲月）</t>
    <rPh sb="0" eb="2">
      <t>ホジョ</t>
    </rPh>
    <rPh sb="2" eb="4">
      <t>シンセイ</t>
    </rPh>
    <rPh sb="4" eb="6">
      <t>キカン</t>
    </rPh>
    <rPh sb="6" eb="8">
      <t>カイシ</t>
    </rPh>
    <rPh sb="8" eb="9">
      <t>ネン</t>
    </rPh>
    <rPh sb="9" eb="10">
      <t>ツキ</t>
    </rPh>
    <rPh sb="13" eb="14">
      <t>ネン</t>
    </rPh>
    <rPh sb="15" eb="16">
      <t>ツキ</t>
    </rPh>
    <phoneticPr fontId="16"/>
  </si>
  <si>
    <t>令和７年度 障害福祉サービス事業所職員奨学金返済・育成支援事業費補助金　交付申請内訳（事業所別）</t>
    <rPh sb="0" eb="2">
      <t>レイワ</t>
    </rPh>
    <rPh sb="3" eb="5">
      <t>ネンド</t>
    </rPh>
    <rPh sb="6" eb="8">
      <t>ショウガイ</t>
    </rPh>
    <rPh sb="8" eb="10">
      <t>フクシ</t>
    </rPh>
    <rPh sb="14" eb="17">
      <t>ジギョウショ</t>
    </rPh>
    <rPh sb="17" eb="19">
      <t>ショクイン</t>
    </rPh>
    <rPh sb="19" eb="22">
      <t>ショウガクキン</t>
    </rPh>
    <rPh sb="22" eb="24">
      <t>ヘンサイ</t>
    </rPh>
    <rPh sb="25" eb="27">
      <t>イクセイ</t>
    </rPh>
    <rPh sb="27" eb="29">
      <t>シエン</t>
    </rPh>
    <rPh sb="29" eb="31">
      <t>ジギョウ</t>
    </rPh>
    <rPh sb="31" eb="32">
      <t>ヒ</t>
    </rPh>
    <rPh sb="32" eb="35">
      <t>ホジョキン</t>
    </rPh>
    <rPh sb="36" eb="38">
      <t>コウフ</t>
    </rPh>
    <rPh sb="38" eb="40">
      <t>シンセイ</t>
    </rPh>
    <rPh sb="40" eb="42">
      <t>ウチワケ</t>
    </rPh>
    <rPh sb="43" eb="46">
      <t>ジギョウショ</t>
    </rPh>
    <rPh sb="46" eb="47">
      <t>ベツ</t>
    </rPh>
    <phoneticPr fontId="16"/>
  </si>
  <si>
    <t>199X年○月○日</t>
    <phoneticPr fontId="16"/>
  </si>
  <si>
    <t>200X年○月○日</t>
    <phoneticPr fontId="16"/>
  </si>
  <si>
    <t>199X年○月○日</t>
    <rPh sb="4" eb="5">
      <t>ネン</t>
    </rPh>
    <rPh sb="6" eb="7">
      <t>ツキ</t>
    </rPh>
    <rPh sb="8" eb="9">
      <t>ニチ</t>
    </rPh>
    <phoneticPr fontId="16"/>
  </si>
  <si>
    <t>200X年○月○日</t>
    <rPh sb="4" eb="5">
      <t>ネン</t>
    </rPh>
    <rPh sb="6" eb="7">
      <t>ツキ</t>
    </rPh>
    <rPh sb="8" eb="9">
      <t>ニチ</t>
    </rPh>
    <phoneticPr fontId="16"/>
  </si>
  <si>
    <t>2022年10月</t>
    <rPh sb="4" eb="5">
      <t>ネン</t>
    </rPh>
    <rPh sb="7" eb="8">
      <t>ガツ</t>
    </rPh>
    <phoneticPr fontId="16"/>
  </si>
  <si>
    <t>2023年1月</t>
    <rPh sb="4" eb="5">
      <t>ネン</t>
    </rPh>
    <rPh sb="6" eb="7">
      <t>ツキ</t>
    </rPh>
    <phoneticPr fontId="16"/>
  </si>
  <si>
    <t>2023年7月</t>
    <rPh sb="4" eb="5">
      <t>ネン</t>
    </rPh>
    <rPh sb="6" eb="7">
      <t>ガツ</t>
    </rPh>
    <phoneticPr fontId="16"/>
  </si>
  <si>
    <t>2025年4月</t>
    <rPh sb="4" eb="5">
      <t>ネン</t>
    </rPh>
    <rPh sb="6" eb="7">
      <t>ガツ</t>
    </rPh>
    <phoneticPr fontId="16"/>
  </si>
  <si>
    <t>2025年10月</t>
    <rPh sb="4" eb="5">
      <t>ネン</t>
    </rPh>
    <rPh sb="7" eb="8">
      <t>ガツ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</si>
</sst>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2"/>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0"/>
      <name val="HGP創英角ﾎﾟｯﾌﾟ体"/>
      <family val="3"/>
      <charset val="128"/>
    </font>
    <font>
      <b/>
      <sz val="9"/>
      <color indexed="81"/>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11"/>
      <color theme="1"/>
      <name val="ＭＳ Ｐゴシック"/>
      <family val="2"/>
      <scheme val="minor"/>
    </font>
    <font>
      <b/>
      <sz val="12"/>
      <name val="ＭＳ Ｐゴシック"/>
      <family val="3"/>
      <charset val="128"/>
      <scheme val="minor"/>
    </font>
    <font>
      <sz val="9"/>
      <color theme="1"/>
      <name val="MSPゴシック"/>
      <family val="3"/>
      <charset val="128"/>
    </font>
    <font>
      <sz val="11"/>
      <color theme="1"/>
      <name val="MSPゴシック"/>
      <family val="3"/>
      <charset val="128"/>
    </font>
    <font>
      <sz val="12"/>
      <color theme="1"/>
      <name val="MSPゴシック"/>
      <family val="3"/>
      <charset val="128"/>
    </font>
    <font>
      <sz val="10"/>
      <name val="ＭＳ Ｐゴシック"/>
      <family val="3"/>
      <charset val="128"/>
      <scheme val="minor"/>
    </font>
    <font>
      <sz val="12"/>
      <name val="ＭＳ Ｐゴシック"/>
      <family val="2"/>
      <charset val="128"/>
      <scheme val="minor"/>
    </font>
    <font>
      <b/>
      <sz val="12"/>
      <name val="ＭＳ Ｐゴシック"/>
      <family val="3"/>
      <charset val="128"/>
    </font>
    <font>
      <b/>
      <sz val="14"/>
      <color rgb="FFFF0000"/>
      <name val="ＭＳ Ｐゴシック"/>
      <family val="3"/>
      <charset val="128"/>
      <scheme val="minor"/>
    </font>
    <font>
      <b/>
      <sz val="12"/>
      <color rgb="FFFF0000"/>
      <name val="MSPゴシック"/>
      <family val="3"/>
      <charset val="128"/>
    </font>
    <font>
      <sz val="9"/>
      <name val="ＭＳ Ｐゴシック"/>
      <family val="3"/>
      <charset val="128"/>
      <scheme val="minor"/>
    </font>
    <font>
      <b/>
      <sz val="11"/>
      <color rgb="FFFF0000"/>
      <name val="ＭＳ Ｐゴシック"/>
      <family val="3"/>
      <charset val="128"/>
      <scheme val="minor"/>
    </font>
    <font>
      <b/>
      <sz val="11"/>
      <color indexed="81"/>
      <name val="ＭＳ Ｐゴシック"/>
      <family val="3"/>
      <charset val="128"/>
    </font>
    <font>
      <b/>
      <sz val="11"/>
      <color indexed="39"/>
      <name val="ＭＳ Ｐゴシック"/>
      <family val="3"/>
      <charset val="128"/>
    </font>
    <font>
      <b/>
      <u/>
      <sz val="11"/>
      <color indexed="10"/>
      <name val="ＭＳ Ｐゴシック"/>
      <family val="3"/>
      <charset val="128"/>
    </font>
    <font>
      <sz val="12"/>
      <name val="MSPゴシック"/>
      <family val="3"/>
      <charset val="128"/>
    </font>
    <font>
      <sz val="11"/>
      <color theme="1"/>
      <name val="HGPｺﾞｼｯｸM"/>
      <family val="3"/>
      <charset val="128"/>
    </font>
    <font>
      <b/>
      <sz val="16"/>
      <name val="ＭＳ Ｐゴシック"/>
      <family val="3"/>
      <charset val="128"/>
      <scheme val="minor"/>
    </font>
    <font>
      <b/>
      <sz val="9"/>
      <color indexed="81"/>
      <name val="MS P ゴシック"/>
      <family val="3"/>
      <charset val="128"/>
    </font>
    <font>
      <b/>
      <sz val="16"/>
      <color rgb="FF0000FF"/>
      <name val="ＭＳ Ｐゴシック"/>
      <family val="3"/>
      <charset val="128"/>
      <scheme val="minor"/>
    </font>
    <font>
      <sz val="11"/>
      <color rgb="FFFF0000"/>
      <name val="ＭＳ Ｐゴシック"/>
      <family val="3"/>
      <charset val="128"/>
      <scheme val="minor"/>
    </font>
    <font>
      <b/>
      <sz val="11"/>
      <color indexed="10"/>
      <name val="MS P ゴシック"/>
      <family val="3"/>
      <charset val="128"/>
    </font>
    <font>
      <sz val="12"/>
      <color rgb="FFFF0000"/>
      <name val="ＭＳ Ｐゴシック"/>
      <family val="3"/>
      <charset val="128"/>
      <scheme val="minor"/>
    </font>
    <font>
      <b/>
      <sz val="13"/>
      <color rgb="FFFF0000"/>
      <name val="ＭＳ Ｐゴシック"/>
      <family val="3"/>
      <charset val="128"/>
      <scheme val="minor"/>
    </font>
    <font>
      <sz val="10"/>
      <color theme="1"/>
      <name val="MSPゴシック"/>
      <family val="3"/>
      <charset val="128"/>
    </font>
    <font>
      <sz val="13"/>
      <color theme="1"/>
      <name val="ＭＳ Ｐゴシック"/>
      <family val="2"/>
      <charset val="128"/>
      <scheme val="minor"/>
    </font>
    <font>
      <b/>
      <sz val="13"/>
      <name val="ＭＳ Ｐゴシック"/>
      <family val="3"/>
      <charset val="128"/>
      <scheme val="minor"/>
    </font>
    <font>
      <b/>
      <u/>
      <sz val="9"/>
      <color indexed="10"/>
      <name val="MS P ゴシック"/>
      <family val="3"/>
      <charset val="128"/>
    </font>
    <font>
      <b/>
      <sz val="13"/>
      <name val="MSPゴシック"/>
      <family val="3"/>
      <charset val="128"/>
    </font>
    <font>
      <b/>
      <sz val="12"/>
      <name val="MSPゴシック"/>
      <family val="3"/>
      <charset val="128"/>
    </font>
    <font>
      <sz val="13"/>
      <color theme="1"/>
      <name val="ＭＳ Ｐゴシック"/>
      <family val="3"/>
      <charset val="128"/>
    </font>
    <font>
      <sz val="12"/>
      <color theme="1"/>
      <name val="ＭＳ Ｐゴシック"/>
      <family val="3"/>
      <charset val="128"/>
    </font>
    <font>
      <b/>
      <sz val="18"/>
      <color theme="1"/>
      <name val="ＭＳ Ｐゴシック"/>
      <family val="3"/>
      <charset val="128"/>
      <scheme val="minor"/>
    </font>
    <font>
      <b/>
      <sz val="13"/>
      <color rgb="FFFF0000"/>
      <name val="ＭＳ Ｐゴシック"/>
      <family val="2"/>
      <charset val="128"/>
      <scheme val="minor"/>
    </font>
    <font>
      <b/>
      <sz val="10"/>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DashDotDot">
        <color indexed="64"/>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bottom/>
      <diagonal/>
    </border>
  </borders>
  <cellStyleXfs count="8">
    <xf numFmtId="0" fontId="0" fillId="0" borderId="0">
      <alignment vertical="center"/>
    </xf>
    <xf numFmtId="38" fontId="13" fillId="0" borderId="0" applyFont="0" applyFill="0" applyBorder="0" applyAlignment="0" applyProtection="0">
      <alignment vertical="center"/>
    </xf>
    <xf numFmtId="0" fontId="11" fillId="0" borderId="0">
      <alignment vertical="center"/>
    </xf>
    <xf numFmtId="38" fontId="26" fillId="0" borderId="0" applyFont="0" applyFill="0" applyBorder="0" applyAlignment="0" applyProtection="0">
      <alignment vertical="center"/>
    </xf>
    <xf numFmtId="0" fontId="26" fillId="0" borderId="0"/>
    <xf numFmtId="0" fontId="10" fillId="0" borderId="0">
      <alignment vertical="center"/>
    </xf>
    <xf numFmtId="0" fontId="7" fillId="0" borderId="0">
      <alignment vertical="center"/>
    </xf>
    <xf numFmtId="0" fontId="7" fillId="0" borderId="0">
      <alignment vertical="center"/>
    </xf>
  </cellStyleXfs>
  <cellXfs count="264">
    <xf numFmtId="0" fontId="0" fillId="0" borderId="0" xfId="0">
      <alignment vertical="center"/>
    </xf>
    <xf numFmtId="0" fontId="14" fillId="0" borderId="0" xfId="0" applyFont="1">
      <alignment vertical="center"/>
    </xf>
    <xf numFmtId="38" fontId="14" fillId="0" borderId="0" xfId="1" applyFont="1">
      <alignment vertical="center"/>
    </xf>
    <xf numFmtId="0" fontId="14" fillId="0" borderId="0" xfId="0" applyFont="1" applyAlignment="1">
      <alignment horizontal="center" vertical="center"/>
    </xf>
    <xf numFmtId="38" fontId="14" fillId="0" borderId="0" xfId="1" applyFont="1" applyBorder="1">
      <alignment vertical="center"/>
    </xf>
    <xf numFmtId="38" fontId="17" fillId="0" borderId="0" xfId="1" applyFont="1" applyAlignment="1">
      <alignment horizontal="right" vertical="center"/>
    </xf>
    <xf numFmtId="0" fontId="18" fillId="0" borderId="0" xfId="0" applyFont="1">
      <alignment vertical="center"/>
    </xf>
    <xf numFmtId="38" fontId="14" fillId="0" borderId="0" xfId="1" applyFont="1" applyBorder="1" applyAlignment="1">
      <alignment vertical="center"/>
    </xf>
    <xf numFmtId="0" fontId="11" fillId="0" borderId="0" xfId="2">
      <alignment vertical="center"/>
    </xf>
    <xf numFmtId="0" fontId="23" fillId="0" borderId="1" xfId="2" applyFont="1" applyBorder="1" applyAlignment="1">
      <alignment horizontal="center" vertical="center"/>
    </xf>
    <xf numFmtId="49" fontId="20" fillId="0" borderId="0" xfId="0" applyNumberFormat="1" applyFont="1" applyAlignment="1">
      <alignment horizontal="center" vertical="center" wrapText="1"/>
    </xf>
    <xf numFmtId="0" fontId="14" fillId="0" borderId="0" xfId="0" applyFont="1" applyAlignment="1">
      <alignment horizontal="left" vertical="center"/>
    </xf>
    <xf numFmtId="0" fontId="14" fillId="2" borderId="4" xfId="0" applyFont="1" applyFill="1" applyBorder="1" applyAlignment="1">
      <alignment horizontal="center" vertical="center"/>
    </xf>
    <xf numFmtId="0" fontId="14" fillId="2" borderId="4"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0" borderId="0" xfId="0" applyFont="1" applyAlignment="1">
      <alignment vertical="center" wrapText="1"/>
    </xf>
    <xf numFmtId="0" fontId="28" fillId="0" borderId="0" xfId="4" applyFont="1" applyAlignment="1">
      <alignment horizontal="left"/>
    </xf>
    <xf numFmtId="0" fontId="28" fillId="0" borderId="0" xfId="4" applyFont="1"/>
    <xf numFmtId="0" fontId="28" fillId="0" borderId="0" xfId="4" applyFont="1" applyAlignment="1">
      <alignment horizontal="center"/>
    </xf>
    <xf numFmtId="0" fontId="28" fillId="0" borderId="0" xfId="5" applyFont="1">
      <alignment vertical="center"/>
    </xf>
    <xf numFmtId="0" fontId="28" fillId="0" borderId="0" xfId="4" applyFont="1" applyAlignment="1">
      <alignment horizontal="center" vertical="center"/>
    </xf>
    <xf numFmtId="0" fontId="28" fillId="0" borderId="7" xfId="4" applyFont="1" applyBorder="1" applyAlignment="1">
      <alignment horizontal="center" vertical="center"/>
    </xf>
    <xf numFmtId="0" fontId="29" fillId="0" borderId="0" xfId="4" applyFont="1"/>
    <xf numFmtId="0" fontId="29" fillId="0" borderId="4" xfId="5" applyFont="1" applyBorder="1" applyAlignment="1">
      <alignment horizontal="center" vertical="center"/>
    </xf>
    <xf numFmtId="0" fontId="29" fillId="0" borderId="3" xfId="5" applyFont="1" applyBorder="1">
      <alignment vertical="center"/>
    </xf>
    <xf numFmtId="0" fontId="29" fillId="0" borderId="5" xfId="5" applyFont="1" applyBorder="1">
      <alignment vertical="center"/>
    </xf>
    <xf numFmtId="0" fontId="29" fillId="0" borderId="2" xfId="5" applyFont="1" applyBorder="1">
      <alignment vertical="center"/>
    </xf>
    <xf numFmtId="0" fontId="29" fillId="0" borderId="14" xfId="5" applyFont="1" applyBorder="1">
      <alignment vertical="center"/>
    </xf>
    <xf numFmtId="0" fontId="29" fillId="0" borderId="7" xfId="5" applyFont="1" applyBorder="1">
      <alignment vertical="center"/>
    </xf>
    <xf numFmtId="0" fontId="29" fillId="0" borderId="15" xfId="5" applyFont="1" applyBorder="1">
      <alignment vertical="center"/>
    </xf>
    <xf numFmtId="0" fontId="29" fillId="0" borderId="0" xfId="4" applyFont="1" applyAlignment="1">
      <alignment horizontal="center"/>
    </xf>
    <xf numFmtId="0" fontId="30" fillId="0" borderId="0" xfId="4" applyFont="1"/>
    <xf numFmtId="0" fontId="30" fillId="0" borderId="0" xfId="4" applyFont="1" applyAlignment="1">
      <alignment vertical="center"/>
    </xf>
    <xf numFmtId="0" fontId="30" fillId="0" borderId="0" xfId="5" applyFont="1">
      <alignment vertical="center"/>
    </xf>
    <xf numFmtId="0" fontId="18" fillId="0" borderId="0" xfId="0" applyFont="1" applyAlignment="1">
      <alignment horizontal="left" vertical="center"/>
    </xf>
    <xf numFmtId="0" fontId="29" fillId="0" borderId="0" xfId="4" applyFont="1" applyAlignment="1">
      <alignment vertical="center"/>
    </xf>
    <xf numFmtId="0" fontId="14" fillId="0" borderId="4" xfId="0" applyFont="1" applyBorder="1" applyAlignment="1" applyProtection="1">
      <alignment horizontal="center" vertical="center"/>
      <protection locked="0"/>
    </xf>
    <xf numFmtId="0" fontId="14" fillId="0" borderId="4" xfId="0" applyFont="1" applyBorder="1" applyAlignment="1">
      <alignment horizontal="center" vertical="center"/>
    </xf>
    <xf numFmtId="0" fontId="32" fillId="0" borderId="0" xfId="2" applyFont="1">
      <alignment vertical="center"/>
    </xf>
    <xf numFmtId="0" fontId="18" fillId="0" borderId="0" xfId="2" applyFont="1">
      <alignment vertical="center"/>
    </xf>
    <xf numFmtId="0" fontId="22" fillId="0" borderId="4" xfId="2" applyFont="1" applyBorder="1" applyAlignment="1">
      <alignment horizontal="center" vertical="center"/>
    </xf>
    <xf numFmtId="38" fontId="33" fillId="0" borderId="0" xfId="1" applyFont="1" applyAlignment="1">
      <alignment horizontal="right" vertical="center"/>
    </xf>
    <xf numFmtId="0" fontId="14" fillId="0" borderId="0" xfId="0" applyFont="1" applyAlignment="1">
      <alignment horizontal="right" vertical="center"/>
    </xf>
    <xf numFmtId="0" fontId="14" fillId="0" borderId="6" xfId="0" applyFont="1" applyBorder="1" applyAlignment="1">
      <alignment horizontal="center" vertical="center"/>
    </xf>
    <xf numFmtId="0" fontId="8" fillId="3" borderId="4" xfId="2" applyFont="1" applyFill="1" applyBorder="1" applyAlignment="1">
      <alignment horizontal="center" vertical="center"/>
    </xf>
    <xf numFmtId="0" fontId="14" fillId="3"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29" fillId="3" borderId="5" xfId="5" applyFont="1" applyFill="1" applyBorder="1" applyAlignment="1">
      <alignment horizontal="center" vertical="center"/>
    </xf>
    <xf numFmtId="0" fontId="29" fillId="3" borderId="4" xfId="5" applyFont="1" applyFill="1" applyBorder="1" applyAlignment="1">
      <alignment horizontal="center" vertical="center"/>
    </xf>
    <xf numFmtId="0" fontId="7" fillId="0" borderId="0" xfId="6">
      <alignment vertical="center"/>
    </xf>
    <xf numFmtId="0" fontId="22" fillId="0" borderId="4" xfId="6" applyFont="1" applyBorder="1" applyAlignment="1">
      <alignment horizontal="center" vertical="center"/>
    </xf>
    <xf numFmtId="0" fontId="7" fillId="3" borderId="4" xfId="6" applyFill="1" applyBorder="1" applyAlignment="1">
      <alignment horizontal="center" vertical="center"/>
    </xf>
    <xf numFmtId="0" fontId="23" fillId="0" borderId="1" xfId="6" applyFont="1" applyBorder="1" applyAlignment="1">
      <alignment horizontal="center" vertical="center"/>
    </xf>
    <xf numFmtId="38" fontId="34" fillId="0" borderId="6" xfId="1" applyFont="1" applyBorder="1" applyAlignment="1">
      <alignment horizontal="right" vertical="center"/>
    </xf>
    <xf numFmtId="0" fontId="34" fillId="2" borderId="4" xfId="0" applyFont="1" applyFill="1" applyBorder="1" applyAlignment="1">
      <alignment horizontal="center" vertical="center"/>
    </xf>
    <xf numFmtId="38" fontId="34" fillId="0" borderId="4" xfId="1" applyFont="1" applyBorder="1" applyAlignment="1">
      <alignment horizontal="right" vertical="center"/>
    </xf>
    <xf numFmtId="0" fontId="34" fillId="2" borderId="6" xfId="0" applyFont="1" applyFill="1" applyBorder="1" applyAlignment="1">
      <alignment horizontal="center" vertical="center" shrinkToFit="1"/>
    </xf>
    <xf numFmtId="0" fontId="34" fillId="2" borderId="4" xfId="0" applyFont="1" applyFill="1" applyBorder="1" applyAlignment="1">
      <alignment horizontal="center" vertical="center" shrinkToFit="1"/>
    </xf>
    <xf numFmtId="0" fontId="28" fillId="0" borderId="0" xfId="7" applyFont="1">
      <alignment vertical="center"/>
    </xf>
    <xf numFmtId="0" fontId="35" fillId="0" borderId="4" xfId="4" applyFont="1" applyBorder="1" applyAlignment="1">
      <alignment horizontal="center" vertical="center" wrapText="1"/>
    </xf>
    <xf numFmtId="0" fontId="29" fillId="0" borderId="5" xfId="7" applyFont="1" applyBorder="1">
      <alignment vertical="center"/>
    </xf>
    <xf numFmtId="0" fontId="35" fillId="0" borderId="5" xfId="7" applyFont="1" applyBorder="1">
      <alignment vertical="center"/>
    </xf>
    <xf numFmtId="0" fontId="35" fillId="0" borderId="3" xfId="7" applyFont="1" applyBorder="1">
      <alignment vertical="center"/>
    </xf>
    <xf numFmtId="0" fontId="29" fillId="0" borderId="2" xfId="7" applyFont="1" applyBorder="1">
      <alignment vertical="center"/>
    </xf>
    <xf numFmtId="0" fontId="29" fillId="0" borderId="4" xfId="7" applyFont="1" applyBorder="1" applyAlignment="1">
      <alignment horizontal="center" vertical="center"/>
    </xf>
    <xf numFmtId="0" fontId="29" fillId="0" borderId="7" xfId="7" applyFont="1" applyBorder="1">
      <alignment vertical="center"/>
    </xf>
    <xf numFmtId="0" fontId="35" fillId="0" borderId="7" xfId="7" applyFont="1" applyBorder="1">
      <alignment vertical="center"/>
    </xf>
    <xf numFmtId="0" fontId="29" fillId="0" borderId="15" xfId="7" applyFont="1" applyBorder="1">
      <alignment vertical="center"/>
    </xf>
    <xf numFmtId="0" fontId="29" fillId="3" borderId="4" xfId="7" applyFont="1" applyFill="1" applyBorder="1" applyAlignment="1">
      <alignment horizontal="center" vertical="center"/>
    </xf>
    <xf numFmtId="0" fontId="29" fillId="3" borderId="5" xfId="7" applyFont="1" applyFill="1" applyBorder="1" applyAlignment="1">
      <alignment horizontal="center" vertical="center"/>
    </xf>
    <xf numFmtId="38" fontId="34" fillId="0" borderId="4" xfId="1" applyFont="1" applyFill="1" applyBorder="1" applyAlignment="1">
      <alignment horizontal="right" vertical="center"/>
    </xf>
    <xf numFmtId="38" fontId="34" fillId="0" borderId="6" xfId="1" applyFont="1" applyFill="1" applyBorder="1" applyAlignment="1">
      <alignment horizontal="right" vertical="center"/>
    </xf>
    <xf numFmtId="0" fontId="42" fillId="0" borderId="0" xfId="4" applyFont="1"/>
    <xf numFmtId="0" fontId="6" fillId="0" borderId="0" xfId="2" applyFont="1">
      <alignment vertical="center"/>
    </xf>
    <xf numFmtId="0" fontId="41" fillId="0" borderId="0" xfId="5" applyFont="1" applyAlignment="1">
      <alignment vertical="top"/>
    </xf>
    <xf numFmtId="0" fontId="41" fillId="0" borderId="0" xfId="5" applyFont="1">
      <alignment vertical="center"/>
    </xf>
    <xf numFmtId="0" fontId="41" fillId="0" borderId="0" xfId="4" applyFont="1"/>
    <xf numFmtId="0" fontId="45" fillId="0" borderId="0" xfId="2" applyFont="1">
      <alignment vertical="center"/>
    </xf>
    <xf numFmtId="0" fontId="46" fillId="0" borderId="0" xfId="0" applyFont="1">
      <alignment vertical="center"/>
    </xf>
    <xf numFmtId="0" fontId="3" fillId="0" borderId="0" xfId="2" applyFont="1">
      <alignment vertical="center"/>
    </xf>
    <xf numFmtId="0" fontId="3" fillId="0" borderId="0" xfId="6" applyFont="1">
      <alignment vertical="center"/>
    </xf>
    <xf numFmtId="38" fontId="14" fillId="0" borderId="23" xfId="1" applyFont="1" applyFill="1" applyBorder="1" applyAlignment="1">
      <alignment horizontal="center" vertical="center" shrinkToFit="1"/>
    </xf>
    <xf numFmtId="38" fontId="15" fillId="0" borderId="0" xfId="1" applyFont="1" applyFill="1" applyBorder="1" applyAlignment="1">
      <alignment horizontal="center" vertical="center" shrinkToFit="1"/>
    </xf>
    <xf numFmtId="38" fontId="27" fillId="4" borderId="2" xfId="1" applyFont="1" applyFill="1" applyBorder="1" applyAlignment="1">
      <alignment horizontal="center" vertical="center" shrinkToFit="1"/>
    </xf>
    <xf numFmtId="49" fontId="18" fillId="0" borderId="4" xfId="1" applyNumberFormat="1" applyFont="1" applyBorder="1" applyAlignment="1">
      <alignment horizontal="center" vertical="center" shrinkToFit="1"/>
    </xf>
    <xf numFmtId="38" fontId="34" fillId="0" borderId="23" xfId="1" applyFont="1" applyFill="1" applyBorder="1" applyAlignment="1">
      <alignment horizontal="center" vertical="center" shrinkToFit="1"/>
    </xf>
    <xf numFmtId="38" fontId="49" fillId="0" borderId="4" xfId="1" applyFont="1" applyBorder="1" applyAlignment="1">
      <alignment horizontal="center" vertical="center" shrinkToFit="1"/>
    </xf>
    <xf numFmtId="38" fontId="49" fillId="0" borderId="2" xfId="1" applyFont="1" applyBorder="1" applyAlignment="1">
      <alignment horizontal="center" vertical="center" shrinkToFit="1"/>
    </xf>
    <xf numFmtId="0" fontId="34" fillId="0" borderId="4" xfId="0" applyFont="1" applyBorder="1" applyAlignment="1">
      <alignment horizontal="center" vertical="center"/>
    </xf>
    <xf numFmtId="0" fontId="34" fillId="0" borderId="6" xfId="0" applyFont="1" applyBorder="1" applyAlignment="1">
      <alignment horizontal="center" vertical="center"/>
    </xf>
    <xf numFmtId="38" fontId="34" fillId="0" borderId="4" xfId="1" applyFont="1" applyFill="1" applyBorder="1" applyAlignment="1">
      <alignment horizontal="center" vertical="center"/>
    </xf>
    <xf numFmtId="0" fontId="50" fillId="0" borderId="4" xfId="4" applyFont="1" applyBorder="1" applyAlignment="1">
      <alignment horizontal="center" vertical="center" wrapText="1"/>
    </xf>
    <xf numFmtId="0" fontId="18" fillId="0" borderId="2" xfId="1" applyNumberFormat="1" applyFont="1" applyBorder="1" applyAlignment="1">
      <alignment horizontal="center" vertical="center" shrinkToFit="1"/>
    </xf>
    <xf numFmtId="0" fontId="18" fillId="0" borderId="4" xfId="1" applyNumberFormat="1" applyFont="1" applyBorder="1" applyAlignment="1">
      <alignment horizontal="center" vertical="center" shrinkToFit="1"/>
    </xf>
    <xf numFmtId="38" fontId="15" fillId="4" borderId="2" xfId="1" applyFont="1" applyFill="1" applyBorder="1" applyAlignment="1">
      <alignment horizontal="center" vertical="center" shrinkToFit="1"/>
    </xf>
    <xf numFmtId="38" fontId="14" fillId="0" borderId="4" xfId="1" applyFont="1" applyBorder="1" applyAlignment="1">
      <alignment horizontal="right" vertical="center"/>
    </xf>
    <xf numFmtId="38" fontId="14" fillId="0" borderId="6" xfId="1" applyFont="1" applyBorder="1" applyAlignment="1">
      <alignment horizontal="right" vertical="center"/>
    </xf>
    <xf numFmtId="38" fontId="15" fillId="4" borderId="4" xfId="0" applyNumberFormat="1" applyFont="1" applyFill="1" applyBorder="1" applyAlignment="1">
      <alignment horizontal="right" vertical="center"/>
    </xf>
    <xf numFmtId="38" fontId="15" fillId="0" borderId="4" xfId="1" applyFont="1" applyFill="1" applyBorder="1" applyAlignment="1">
      <alignment horizontal="right" vertical="center"/>
    </xf>
    <xf numFmtId="0" fontId="15" fillId="0" borderId="4" xfId="0" applyFont="1" applyBorder="1" applyAlignment="1">
      <alignment horizontal="center" vertical="center"/>
    </xf>
    <xf numFmtId="38" fontId="15" fillId="4" borderId="6" xfId="0" applyNumberFormat="1" applyFont="1" applyFill="1" applyBorder="1" applyAlignment="1">
      <alignment horizontal="right" vertical="center"/>
    </xf>
    <xf numFmtId="38" fontId="15" fillId="0" borderId="6" xfId="1" applyFont="1" applyFill="1" applyBorder="1" applyAlignment="1">
      <alignment horizontal="right" vertical="center"/>
    </xf>
    <xf numFmtId="0" fontId="15" fillId="0" borderId="6" xfId="0" applyFont="1" applyBorder="1" applyAlignment="1">
      <alignment horizontal="center" vertical="center"/>
    </xf>
    <xf numFmtId="38" fontId="15" fillId="4" borderId="4" xfId="1" applyFont="1" applyFill="1" applyBorder="1" applyAlignment="1">
      <alignment horizontal="right" vertical="center"/>
    </xf>
    <xf numFmtId="0" fontId="15" fillId="0" borderId="4" xfId="1" applyNumberFormat="1" applyFont="1" applyFill="1" applyBorder="1" applyAlignment="1">
      <alignment horizontal="center" vertical="center"/>
    </xf>
    <xf numFmtId="55" fontId="56" fillId="4" borderId="3" xfId="5" applyNumberFormat="1" applyFont="1" applyFill="1" applyBorder="1" applyAlignment="1">
      <alignment horizontal="center" vertical="center"/>
    </xf>
    <xf numFmtId="0" fontId="57" fillId="4" borderId="4" xfId="5" applyFont="1" applyFill="1" applyBorder="1" applyAlignment="1">
      <alignment horizontal="center" vertical="center"/>
    </xf>
    <xf numFmtId="0" fontId="30" fillId="4" borderId="4" xfId="7" applyFont="1" applyFill="1" applyBorder="1" applyAlignment="1">
      <alignment horizontal="center" vertical="center"/>
    </xf>
    <xf numFmtId="49" fontId="30" fillId="4" borderId="3" xfId="7" applyNumberFormat="1" applyFont="1" applyFill="1" applyBorder="1" applyAlignment="1">
      <alignment horizontal="center" vertical="center"/>
    </xf>
    <xf numFmtId="55" fontId="30" fillId="4" borderId="3" xfId="7" applyNumberFormat="1" applyFont="1" applyFill="1" applyBorder="1" applyAlignment="1">
      <alignment horizontal="center" vertical="center"/>
    </xf>
    <xf numFmtId="0" fontId="51" fillId="0" borderId="5" xfId="2" applyFont="1" applyBorder="1">
      <alignment vertical="center"/>
    </xf>
    <xf numFmtId="0" fontId="51" fillId="0" borderId="5" xfId="6" applyFont="1" applyBorder="1">
      <alignment vertical="center"/>
    </xf>
    <xf numFmtId="38" fontId="51" fillId="4" borderId="21" xfId="2" applyNumberFormat="1" applyFont="1" applyFill="1" applyBorder="1" applyAlignment="1">
      <alignment horizontal="right" vertical="center"/>
    </xf>
    <xf numFmtId="0" fontId="51" fillId="4" borderId="22" xfId="2" applyFont="1" applyFill="1" applyBorder="1" applyAlignment="1">
      <alignment horizontal="right" vertical="center"/>
    </xf>
    <xf numFmtId="0" fontId="11" fillId="0" borderId="4" xfId="2" applyBorder="1" applyAlignment="1">
      <alignment horizontal="center" vertical="center"/>
    </xf>
    <xf numFmtId="0" fontId="11" fillId="0" borderId="3" xfId="2" applyBorder="1" applyAlignment="1">
      <alignment horizontal="center" vertical="center"/>
    </xf>
    <xf numFmtId="38" fontId="51" fillId="4" borderId="11" xfId="2" applyNumberFormat="1" applyFont="1" applyFill="1" applyBorder="1" applyAlignment="1">
      <alignment horizontal="right" vertical="center"/>
    </xf>
    <xf numFmtId="0" fontId="51" fillId="4" borderId="13" xfId="2" applyFont="1" applyFill="1" applyBorder="1" applyAlignment="1">
      <alignment horizontal="right" vertical="center"/>
    </xf>
    <xf numFmtId="38" fontId="51" fillId="4" borderId="4" xfId="3" applyFont="1" applyFill="1" applyBorder="1" applyAlignment="1">
      <alignment horizontal="right" vertical="center"/>
    </xf>
    <xf numFmtId="0" fontId="51" fillId="0" borderId="3" xfId="2" applyFont="1" applyBorder="1" applyAlignment="1">
      <alignment horizontal="center" vertical="center"/>
    </xf>
    <xf numFmtId="0" fontId="51" fillId="0" borderId="2" xfId="2" applyFont="1" applyBorder="1" applyAlignment="1">
      <alignment horizontal="center" vertical="center"/>
    </xf>
    <xf numFmtId="38" fontId="51" fillId="4" borderId="14" xfId="3" applyFont="1" applyFill="1" applyBorder="1" applyAlignment="1">
      <alignment horizontal="right" vertical="center" wrapText="1"/>
    </xf>
    <xf numFmtId="38" fontId="51" fillId="4" borderId="15" xfId="3" applyFont="1" applyFill="1" applyBorder="1" applyAlignment="1">
      <alignment horizontal="right" vertical="center" wrapText="1"/>
    </xf>
    <xf numFmtId="0" fontId="51" fillId="0" borderId="3" xfId="2" applyFont="1" applyBorder="1" applyAlignment="1">
      <alignment horizontal="right" vertical="center" wrapText="1"/>
    </xf>
    <xf numFmtId="0" fontId="51" fillId="0" borderId="2" xfId="2" applyFont="1" applyBorder="1" applyAlignment="1">
      <alignment horizontal="right" vertical="center" wrapText="1"/>
    </xf>
    <xf numFmtId="38" fontId="51" fillId="4" borderId="3" xfId="3" applyFont="1" applyFill="1" applyBorder="1" applyAlignment="1">
      <alignment horizontal="right" vertical="center" wrapText="1"/>
    </xf>
    <xf numFmtId="38" fontId="51" fillId="4" borderId="2" xfId="3" applyFont="1" applyFill="1" applyBorder="1" applyAlignment="1">
      <alignment horizontal="right" vertical="center" wrapText="1"/>
    </xf>
    <xf numFmtId="38" fontId="51" fillId="4" borderId="4" xfId="3" applyFont="1" applyFill="1" applyBorder="1" applyAlignment="1">
      <alignment horizontal="right" vertical="center" wrapText="1"/>
    </xf>
    <xf numFmtId="38" fontId="51" fillId="0" borderId="3" xfId="3" applyFont="1" applyBorder="1" applyAlignment="1">
      <alignment horizontal="right" vertical="center" wrapText="1"/>
    </xf>
    <xf numFmtId="38" fontId="51" fillId="0" borderId="2" xfId="3" applyFont="1" applyBorder="1" applyAlignment="1">
      <alignment horizontal="right" vertical="center" wrapText="1"/>
    </xf>
    <xf numFmtId="38" fontId="51" fillId="0" borderId="3" xfId="1" applyFont="1" applyFill="1" applyBorder="1" applyAlignment="1">
      <alignment horizontal="right" vertical="center"/>
    </xf>
    <xf numFmtId="38" fontId="51" fillId="0" borderId="2" xfId="1" applyFont="1" applyFill="1" applyBorder="1" applyAlignment="1">
      <alignment horizontal="right" vertical="center"/>
    </xf>
    <xf numFmtId="0" fontId="9" fillId="3" borderId="4" xfId="2" applyFont="1" applyFill="1" applyBorder="1" applyAlignment="1">
      <alignment horizontal="center" vertical="center" wrapText="1"/>
    </xf>
    <xf numFmtId="0" fontId="11" fillId="3" borderId="4" xfId="2" applyFill="1" applyBorder="1" applyAlignment="1">
      <alignment horizontal="center" vertical="center"/>
    </xf>
    <xf numFmtId="0" fontId="5" fillId="3" borderId="4" xfId="2" applyFont="1" applyFill="1" applyBorder="1" applyAlignment="1">
      <alignment horizontal="center" vertical="center" wrapText="1"/>
    </xf>
    <xf numFmtId="38" fontId="58" fillId="4" borderId="1" xfId="2" applyNumberFormat="1" applyFont="1" applyFill="1" applyBorder="1" applyAlignment="1">
      <alignment horizontal="right" vertical="center"/>
    </xf>
    <xf numFmtId="0" fontId="11" fillId="3" borderId="3" xfId="2" applyFill="1" applyBorder="1" applyAlignment="1">
      <alignment horizontal="center" vertical="center"/>
    </xf>
    <xf numFmtId="0" fontId="11" fillId="3" borderId="2" xfId="2" applyFill="1" applyBorder="1" applyAlignment="1">
      <alignment horizontal="center" vertical="center"/>
    </xf>
    <xf numFmtId="0" fontId="11" fillId="3" borderId="3" xfId="2" applyFill="1" applyBorder="1" applyAlignment="1">
      <alignment horizontal="center" vertical="center" wrapText="1"/>
    </xf>
    <xf numFmtId="0" fontId="11" fillId="3" borderId="2" xfId="2" applyFill="1" applyBorder="1" applyAlignment="1">
      <alignment horizontal="center" vertical="center" wrapText="1"/>
    </xf>
    <xf numFmtId="0" fontId="11" fillId="3" borderId="4" xfId="2" applyFill="1" applyBorder="1" applyAlignment="1">
      <alignment horizontal="center" vertical="center" wrapText="1"/>
    </xf>
    <xf numFmtId="0" fontId="43" fillId="0" borderId="0" xfId="2" applyFont="1" applyAlignment="1">
      <alignment horizontal="center" vertical="center"/>
    </xf>
    <xf numFmtId="0" fontId="22" fillId="0" borderId="1" xfId="2" applyFont="1" applyBorder="1" applyAlignment="1">
      <alignment horizontal="left" vertical="center"/>
    </xf>
    <xf numFmtId="0" fontId="22" fillId="0" borderId="1" xfId="2" applyFont="1" applyBorder="1" applyAlignment="1">
      <alignment horizontal="left" vertical="center" shrinkToFit="1"/>
    </xf>
    <xf numFmtId="0" fontId="19" fillId="0" borderId="5" xfId="2" applyFont="1" applyBorder="1" applyAlignment="1">
      <alignment horizontal="left" vertical="center"/>
    </xf>
    <xf numFmtId="0" fontId="22" fillId="0" borderId="5" xfId="2" applyFont="1" applyBorder="1" applyAlignment="1">
      <alignment horizontal="left" vertical="center" shrinkToFit="1"/>
    </xf>
    <xf numFmtId="0" fontId="4" fillId="3" borderId="3" xfId="2" applyFont="1" applyFill="1" applyBorder="1" applyAlignment="1">
      <alignment horizontal="center" vertical="center" wrapText="1"/>
    </xf>
    <xf numFmtId="0" fontId="14" fillId="0" borderId="3" xfId="1" applyNumberFormat="1" applyFont="1" applyBorder="1" applyAlignment="1">
      <alignment horizontal="center" vertical="center" shrinkToFit="1"/>
    </xf>
    <xf numFmtId="0" fontId="14" fillId="0" borderId="2" xfId="1" applyNumberFormat="1" applyFont="1" applyBorder="1" applyAlignment="1">
      <alignment horizontal="center"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27" fillId="4" borderId="3"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4" xfId="0" applyFont="1" applyFill="1" applyBorder="1" applyAlignment="1">
      <alignment horizontal="center" vertical="center"/>
    </xf>
    <xf numFmtId="176" fontId="18" fillId="0" borderId="4" xfId="0" applyNumberFormat="1" applyFont="1" applyBorder="1" applyAlignment="1">
      <alignment horizontal="center" vertical="center"/>
    </xf>
    <xf numFmtId="49" fontId="20" fillId="0" borderId="7" xfId="0" applyNumberFormat="1" applyFont="1" applyBorder="1" applyAlignment="1">
      <alignment horizontal="center" vertical="center" wrapText="1"/>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15" xfId="0" applyFont="1" applyFill="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177" fontId="18" fillId="0" borderId="3" xfId="1" applyNumberFormat="1" applyFont="1" applyBorder="1" applyAlignment="1">
      <alignment horizontal="center" vertical="center" shrinkToFit="1"/>
    </xf>
    <xf numFmtId="177" fontId="18" fillId="0" borderId="2" xfId="1" applyNumberFormat="1" applyFont="1" applyBorder="1" applyAlignment="1">
      <alignment horizontal="center" vertical="center" shrinkToFit="1"/>
    </xf>
    <xf numFmtId="0" fontId="36" fillId="3" borderId="6"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52" fillId="4" borderId="1" xfId="0" applyFont="1" applyFill="1" applyBorder="1" applyAlignment="1">
      <alignment horizontal="center" vertical="center"/>
    </xf>
    <xf numFmtId="0" fontId="27" fillId="4" borderId="1" xfId="0" applyFont="1" applyFill="1" applyBorder="1" applyAlignment="1">
      <alignment horizontal="center" vertical="center" shrinkToFit="1"/>
    </xf>
    <xf numFmtId="0" fontId="14" fillId="0" borderId="1" xfId="0" applyFont="1" applyBorder="1" applyAlignment="1">
      <alignment horizontal="left" vertical="center" shrinkToFit="1"/>
    </xf>
    <xf numFmtId="0" fontId="14" fillId="0" borderId="1" xfId="0" applyFont="1" applyBorder="1" applyAlignment="1">
      <alignment horizontal="left" vertical="center"/>
    </xf>
    <xf numFmtId="0" fontId="14" fillId="3" borderId="4" xfId="0" applyFont="1" applyFill="1" applyBorder="1" applyAlignment="1" applyProtection="1">
      <alignment horizontal="center" vertical="center"/>
      <protection locked="0"/>
    </xf>
    <xf numFmtId="0" fontId="14" fillId="3" borderId="4" xfId="0" applyFont="1" applyFill="1" applyBorder="1" applyAlignment="1">
      <alignment horizontal="center" vertical="center" wrapText="1"/>
    </xf>
    <xf numFmtId="0" fontId="31" fillId="0" borderId="0" xfId="0" applyFont="1" applyAlignment="1">
      <alignment horizontal="center" vertical="center" wrapText="1"/>
    </xf>
    <xf numFmtId="0" fontId="31" fillId="0" borderId="23" xfId="0" applyFont="1" applyBorder="1" applyAlignment="1">
      <alignment horizontal="center" vertical="center" wrapText="1"/>
    </xf>
    <xf numFmtId="0" fontId="41" fillId="0" borderId="0" xfId="5" applyFont="1" applyAlignment="1">
      <alignment horizontal="left" vertical="top" wrapText="1"/>
    </xf>
    <xf numFmtId="0" fontId="29" fillId="3" borderId="3" xfId="5" applyFont="1" applyFill="1" applyBorder="1" applyAlignment="1">
      <alignment horizontal="center" vertical="center"/>
    </xf>
    <xf numFmtId="0" fontId="29" fillId="3" borderId="5" xfId="5" applyFont="1" applyFill="1" applyBorder="1" applyAlignment="1">
      <alignment horizontal="center" vertical="center"/>
    </xf>
    <xf numFmtId="0" fontId="29" fillId="3" borderId="2" xfId="5" applyFont="1" applyFill="1" applyBorder="1" applyAlignment="1">
      <alignment horizontal="center" vertical="center"/>
    </xf>
    <xf numFmtId="0" fontId="29" fillId="3" borderId="4" xfId="5" applyFont="1" applyFill="1" applyBorder="1" applyAlignment="1">
      <alignment horizontal="center" vertical="center"/>
    </xf>
    <xf numFmtId="0" fontId="29" fillId="3" borderId="6" xfId="5" applyFont="1" applyFill="1" applyBorder="1" applyAlignment="1">
      <alignment horizontal="center" vertical="center"/>
    </xf>
    <xf numFmtId="0" fontId="29" fillId="3" borderId="16" xfId="5" applyFont="1" applyFill="1" applyBorder="1" applyAlignment="1">
      <alignment horizontal="center" vertical="center"/>
    </xf>
    <xf numFmtId="0" fontId="29" fillId="0" borderId="1" xfId="4" applyFont="1" applyBorder="1" applyAlignment="1">
      <alignment horizontal="center" vertical="center"/>
    </xf>
    <xf numFmtId="0" fontId="29" fillId="3" borderId="6" xfId="5" applyFont="1" applyFill="1" applyBorder="1" applyAlignment="1">
      <alignment horizontal="center" vertical="center" wrapText="1"/>
    </xf>
    <xf numFmtId="0" fontId="29" fillId="3" borderId="16" xfId="5" applyFont="1" applyFill="1" applyBorder="1" applyAlignment="1">
      <alignment horizontal="center" vertical="center" wrapText="1"/>
    </xf>
    <xf numFmtId="0" fontId="54" fillId="4" borderId="1" xfId="4" applyFont="1" applyFill="1" applyBorder="1" applyAlignment="1">
      <alignment horizontal="center" vertical="center"/>
    </xf>
    <xf numFmtId="0" fontId="55" fillId="4" borderId="1" xfId="4" applyFont="1" applyFill="1" applyBorder="1" applyAlignment="1">
      <alignment horizontal="center" vertical="center" shrinkToFit="1"/>
    </xf>
    <xf numFmtId="0" fontId="34" fillId="0" borderId="3" xfId="6" applyFont="1" applyBorder="1" applyAlignment="1">
      <alignment horizontal="center" vertical="center"/>
    </xf>
    <xf numFmtId="0" fontId="34" fillId="0" borderId="2" xfId="6" applyFont="1" applyBorder="1" applyAlignment="1">
      <alignment horizontal="center" vertical="center"/>
    </xf>
    <xf numFmtId="38" fontId="58" fillId="4" borderId="1" xfId="6" applyNumberFormat="1" applyFont="1" applyFill="1" applyBorder="1" applyAlignment="1">
      <alignment horizontal="right" vertical="center"/>
    </xf>
    <xf numFmtId="0" fontId="7" fillId="3" borderId="3" xfId="6" applyFill="1" applyBorder="1" applyAlignment="1">
      <alignment horizontal="center" vertical="center"/>
    </xf>
    <xf numFmtId="0" fontId="7" fillId="3" borderId="2" xfId="6" applyFill="1" applyBorder="1" applyAlignment="1">
      <alignment horizontal="center" vertical="center"/>
    </xf>
    <xf numFmtId="0" fontId="7" fillId="3" borderId="3" xfId="6" applyFill="1" applyBorder="1" applyAlignment="1">
      <alignment horizontal="center" vertical="center" wrapText="1"/>
    </xf>
    <xf numFmtId="0" fontId="7" fillId="3" borderId="2" xfId="6" applyFill="1" applyBorder="1" applyAlignment="1">
      <alignment horizontal="center" vertical="center" wrapText="1"/>
    </xf>
    <xf numFmtId="0" fontId="7" fillId="3" borderId="4" xfId="6" applyFill="1" applyBorder="1" applyAlignment="1">
      <alignment horizontal="center" vertical="center" wrapText="1"/>
    </xf>
    <xf numFmtId="0" fontId="24" fillId="0" borderId="0" xfId="6" applyFont="1" applyAlignment="1">
      <alignment horizontal="center" vertical="center"/>
    </xf>
    <xf numFmtId="0" fontId="22" fillId="0" borderId="1" xfId="6" applyFont="1" applyBorder="1" applyAlignment="1">
      <alignment horizontal="left" vertical="center"/>
    </xf>
    <xf numFmtId="0" fontId="34" fillId="0" borderId="1" xfId="6" applyFont="1" applyBorder="1" applyAlignment="1">
      <alignment horizontal="left" vertical="center"/>
    </xf>
    <xf numFmtId="0" fontId="19" fillId="0" borderId="5" xfId="6" applyFont="1" applyBorder="1" applyAlignment="1">
      <alignment horizontal="left" vertical="center"/>
    </xf>
    <xf numFmtId="0" fontId="34" fillId="0" borderId="5" xfId="6" applyFont="1" applyBorder="1" applyAlignment="1">
      <alignment horizontal="left" vertical="center"/>
    </xf>
    <xf numFmtId="38" fontId="51" fillId="4" borderId="3" xfId="3" applyFont="1" applyFill="1" applyBorder="1" applyAlignment="1">
      <alignment horizontal="right" vertical="center"/>
    </xf>
    <xf numFmtId="38" fontId="51" fillId="4" borderId="2" xfId="3" applyFont="1" applyFill="1" applyBorder="1" applyAlignment="1">
      <alignment horizontal="right" vertical="center"/>
    </xf>
    <xf numFmtId="0" fontId="4" fillId="3" borderId="3" xfId="6" applyFont="1" applyFill="1" applyBorder="1" applyAlignment="1">
      <alignment horizontal="center" vertical="center" wrapText="1"/>
    </xf>
    <xf numFmtId="38" fontId="59" fillId="0" borderId="3" xfId="3" applyFont="1" applyFill="1" applyBorder="1" applyAlignment="1">
      <alignment horizontal="right" vertical="center"/>
    </xf>
    <xf numFmtId="38" fontId="59" fillId="0" borderId="2" xfId="3" applyFont="1" applyFill="1" applyBorder="1" applyAlignment="1">
      <alignment horizontal="right" vertical="center"/>
    </xf>
    <xf numFmtId="0" fontId="2" fillId="3" borderId="4" xfId="6" applyFont="1" applyFill="1" applyBorder="1" applyAlignment="1">
      <alignment horizontal="center" vertical="center" wrapText="1"/>
    </xf>
    <xf numFmtId="0" fontId="7" fillId="3" borderId="4" xfId="6" applyFill="1" applyBorder="1" applyAlignment="1">
      <alignment horizontal="center" vertical="center"/>
    </xf>
    <xf numFmtId="38" fontId="59" fillId="0" borderId="3" xfId="3" applyFont="1" applyBorder="1" applyAlignment="1">
      <alignment horizontal="right" vertical="center" wrapText="1"/>
    </xf>
    <xf numFmtId="38" fontId="59" fillId="0" borderId="2" xfId="3" applyFont="1" applyBorder="1" applyAlignment="1">
      <alignment horizontal="right" vertical="center" wrapText="1"/>
    </xf>
    <xf numFmtId="38" fontId="51" fillId="4" borderId="19" xfId="3" applyFont="1" applyFill="1" applyBorder="1" applyAlignment="1">
      <alignment horizontal="right" vertical="center"/>
    </xf>
    <xf numFmtId="38" fontId="51" fillId="4" borderId="20" xfId="3" applyFont="1" applyFill="1" applyBorder="1" applyAlignment="1">
      <alignment horizontal="right" vertical="center"/>
    </xf>
    <xf numFmtId="0" fontId="7" fillId="0" borderId="4" xfId="6" applyBorder="1" applyAlignment="1">
      <alignment horizontal="center" vertical="center"/>
    </xf>
    <xf numFmtId="0" fontId="7" fillId="0" borderId="3" xfId="6" applyBorder="1" applyAlignment="1">
      <alignment horizontal="center" vertical="center"/>
    </xf>
    <xf numFmtId="38" fontId="51" fillId="4" borderId="11" xfId="6" applyNumberFormat="1" applyFont="1" applyFill="1" applyBorder="1" applyAlignment="1">
      <alignment horizontal="right" vertical="center"/>
    </xf>
    <xf numFmtId="0" fontId="51" fillId="4" borderId="13" xfId="6" applyFont="1" applyFill="1" applyBorder="1" applyAlignment="1">
      <alignment horizontal="right" vertical="center"/>
    </xf>
    <xf numFmtId="0" fontId="59" fillId="0" borderId="3" xfId="6" applyFont="1" applyBorder="1" applyAlignment="1">
      <alignment horizontal="right" vertical="center" wrapText="1"/>
    </xf>
    <xf numFmtId="0" fontId="59" fillId="0" borderId="2" xfId="6" applyFont="1" applyBorder="1" applyAlignment="1">
      <alignment horizontal="right" vertical="center" wrapText="1"/>
    </xf>
    <xf numFmtId="38" fontId="51" fillId="4" borderId="21" xfId="6" applyNumberFormat="1" applyFont="1" applyFill="1" applyBorder="1" applyAlignment="1">
      <alignment horizontal="right" vertical="center"/>
    </xf>
    <xf numFmtId="0" fontId="51" fillId="4" borderId="22" xfId="6" applyFont="1" applyFill="1" applyBorder="1" applyAlignment="1">
      <alignment horizontal="right"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2" xfId="0" applyFont="1" applyFill="1" applyBorder="1" applyAlignment="1">
      <alignment horizontal="center" vertical="center"/>
    </xf>
    <xf numFmtId="0" fontId="37" fillId="0" borderId="11" xfId="0" applyFont="1" applyBorder="1" applyAlignment="1">
      <alignment horizontal="left" vertical="center" wrapText="1"/>
    </xf>
    <xf numFmtId="0" fontId="37" fillId="0" borderId="12" xfId="0" applyFont="1" applyBorder="1" applyAlignment="1">
      <alignment horizontal="left" vertical="center"/>
    </xf>
    <xf numFmtId="0" fontId="37" fillId="0" borderId="13" xfId="0" applyFont="1" applyBorder="1" applyAlignment="1">
      <alignment horizontal="left" vertical="center"/>
    </xf>
    <xf numFmtId="49" fontId="34" fillId="0" borderId="4" xfId="0" applyNumberFormat="1" applyFont="1" applyBorder="1" applyAlignment="1">
      <alignment horizontal="center" vertical="center"/>
    </xf>
    <xf numFmtId="0" fontId="15" fillId="4" borderId="4" xfId="0" applyFont="1" applyFill="1" applyBorder="1" applyAlignment="1">
      <alignment horizontal="center" vertical="center"/>
    </xf>
    <xf numFmtId="49" fontId="34" fillId="0" borderId="4" xfId="1" applyNumberFormat="1"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49" fontId="34" fillId="0" borderId="3" xfId="0" applyNumberFormat="1" applyFont="1" applyBorder="1" applyAlignment="1">
      <alignment horizontal="center" vertical="center"/>
    </xf>
    <xf numFmtId="49" fontId="34" fillId="0" borderId="2" xfId="0" applyNumberFormat="1" applyFont="1" applyBorder="1" applyAlignment="1">
      <alignment horizontal="center" vertical="center"/>
    </xf>
    <xf numFmtId="0" fontId="27" fillId="4" borderId="1" xfId="0" applyFont="1" applyFill="1" applyBorder="1" applyAlignment="1">
      <alignment horizontal="center" vertical="center"/>
    </xf>
    <xf numFmtId="38" fontId="34" fillId="0" borderId="3" xfId="1" applyFont="1" applyBorder="1" applyAlignment="1">
      <alignment horizontal="center" vertical="center" shrinkToFit="1"/>
    </xf>
    <xf numFmtId="38" fontId="34" fillId="0" borderId="2" xfId="1" applyFont="1" applyBorder="1" applyAlignment="1">
      <alignment horizontal="center" vertical="center" shrinkToFit="1"/>
    </xf>
    <xf numFmtId="0" fontId="15" fillId="4" borderId="1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5" xfId="0" applyFont="1" applyFill="1" applyBorder="1" applyAlignment="1">
      <alignment horizontal="center" vertical="center"/>
    </xf>
    <xf numFmtId="0" fontId="29" fillId="3" borderId="6" xfId="7" applyFont="1" applyFill="1" applyBorder="1" applyAlignment="1">
      <alignment horizontal="center" vertical="center"/>
    </xf>
    <xf numFmtId="0" fontId="29" fillId="3" borderId="16" xfId="7" applyFont="1" applyFill="1" applyBorder="1" applyAlignment="1">
      <alignment horizontal="center" vertical="center"/>
    </xf>
    <xf numFmtId="0" fontId="29" fillId="3" borderId="6" xfId="7" applyFont="1" applyFill="1" applyBorder="1" applyAlignment="1">
      <alignment horizontal="center" vertical="center" wrapText="1"/>
    </xf>
    <xf numFmtId="0" fontId="29" fillId="3" borderId="16" xfId="7" applyFont="1" applyFill="1" applyBorder="1" applyAlignment="1">
      <alignment horizontal="center" vertical="center" wrapText="1"/>
    </xf>
    <xf numFmtId="0" fontId="55" fillId="4" borderId="1" xfId="4" applyFont="1" applyFill="1" applyBorder="1" applyAlignment="1">
      <alignment horizontal="center" vertical="center"/>
    </xf>
    <xf numFmtId="0" fontId="29" fillId="3" borderId="3" xfId="7" applyFont="1" applyFill="1" applyBorder="1" applyAlignment="1">
      <alignment horizontal="center" vertical="center"/>
    </xf>
    <xf numFmtId="0" fontId="29" fillId="3" borderId="5" xfId="7" applyFont="1" applyFill="1" applyBorder="1" applyAlignment="1">
      <alignment horizontal="center" vertical="center"/>
    </xf>
    <xf numFmtId="0" fontId="29" fillId="3" borderId="2" xfId="7" applyFont="1" applyFill="1" applyBorder="1" applyAlignment="1">
      <alignment horizontal="center" vertical="center"/>
    </xf>
    <xf numFmtId="0" fontId="29" fillId="3" borderId="4" xfId="7" applyFont="1" applyFill="1" applyBorder="1" applyAlignment="1">
      <alignment horizontal="center" vertical="center"/>
    </xf>
  </cellXfs>
  <cellStyles count="8">
    <cellStyle name="桁区切り" xfId="1" builtinId="6"/>
    <cellStyle name="桁区切り 2" xfId="3" xr:uid="{00000000-0005-0000-0000-000001000000}"/>
    <cellStyle name="標準" xfId="0" builtinId="0"/>
    <cellStyle name="標準 2" xfId="4" xr:uid="{00000000-0005-0000-0000-000003000000}"/>
    <cellStyle name="標準 2 2" xfId="2" xr:uid="{00000000-0005-0000-0000-000004000000}"/>
    <cellStyle name="標準 2 2 2" xfId="6" xr:uid="{00000000-0005-0000-0000-000005000000}"/>
    <cellStyle name="標準 2 3" xfId="5" xr:uid="{00000000-0005-0000-0000-000006000000}"/>
    <cellStyle name="標準 2 3 2" xfId="7" xr:uid="{00000000-0005-0000-0000-000007000000}"/>
  </cellStyles>
  <dxfs count="0"/>
  <tableStyles count="0" defaultTableStyle="TableStyleMedium9" defaultPivotStyle="PivotStyleLight16"/>
  <colors>
    <mruColors>
      <color rgb="FF0000FF"/>
      <color rgb="FF000099"/>
      <color rgb="FF0000CC"/>
      <color rgb="FFCC99FF"/>
      <color rgb="FFC9B5E8"/>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23813</xdr:colOff>
      <xdr:row>28</xdr:row>
      <xdr:rowOff>11906</xdr:rowOff>
    </xdr:from>
    <xdr:to>
      <xdr:col>20</xdr:col>
      <xdr:colOff>964406</xdr:colOff>
      <xdr:row>31</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716001" y="8227219"/>
          <a:ext cx="3524249" cy="869156"/>
        </a:xfrm>
        <a:prstGeom prst="rect">
          <a:avLst/>
        </a:prstGeom>
        <a:solidFill>
          <a:schemeClr val="lt1"/>
        </a:solidFill>
        <a:ln w="254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重要</a:t>
          </a:r>
          <a:r>
            <a:rPr kumimoji="1" lang="en-US" altLang="ja-JP" sz="1100"/>
            <a:t>】</a:t>
          </a:r>
          <a:r>
            <a:rPr kumimoji="1" lang="ja-JP" altLang="en-US" sz="1100"/>
            <a:t>補助額として比較される「対象者の奨学金返済額」は「一月当たりの返済額」</a:t>
          </a:r>
          <a:r>
            <a:rPr kumimoji="1" lang="en-US" altLang="ja-JP" sz="1100"/>
            <a:t>×</a:t>
          </a:r>
          <a:r>
            <a:rPr kumimoji="1" lang="ja-JP" altLang="en-US" sz="1100"/>
            <a:t>「今年度返済月数」となります。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9527</xdr:colOff>
      <xdr:row>3</xdr:row>
      <xdr:rowOff>299357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6172200" y="342900"/>
          <a:ext cx="2066927" cy="346982"/>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66130</xdr:colOff>
      <xdr:row>5</xdr:row>
      <xdr:rowOff>207918</xdr:rowOff>
    </xdr:from>
    <xdr:to>
      <xdr:col>5</xdr:col>
      <xdr:colOff>190500</xdr:colOff>
      <xdr:row>8</xdr:row>
      <xdr:rowOff>146072</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02201" y="1663882"/>
          <a:ext cx="2832192" cy="577690"/>
        </a:xfrm>
        <a:prstGeom prst="wedgeRoundRectCallout">
          <a:avLst>
            <a:gd name="adj1" fmla="val -6862"/>
            <a:gd name="adj2" fmla="val -77165"/>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申請する事業所が複数箇所ある場合は、事業所ごとに本用紙を作成してください。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21499</xdr:colOff>
      <xdr:row>24</xdr:row>
      <xdr:rowOff>21499</xdr:rowOff>
    </xdr:from>
    <xdr:to>
      <xdr:col>6</xdr:col>
      <xdr:colOff>81643</xdr:colOff>
      <xdr:row>26</xdr:row>
      <xdr:rowOff>95250</xdr:rowOff>
    </xdr:to>
    <xdr:sp macro="" textlink="">
      <xdr:nvSpPr>
        <xdr:cNvPr id="4" name="吹き出し: 四角形 12">
          <a:extLst>
            <a:ext uri="{FF2B5EF4-FFF2-40B4-BE49-F238E27FC236}">
              <a16:creationId xmlns:a16="http://schemas.microsoft.com/office/drawing/2014/main" id="{00000000-0008-0000-0300-000004000000}"/>
            </a:ext>
          </a:extLst>
        </xdr:cNvPr>
        <xdr:cNvSpPr/>
      </xdr:nvSpPr>
      <xdr:spPr>
        <a:xfrm>
          <a:off x="157570" y="7791178"/>
          <a:ext cx="3543573" cy="618036"/>
        </a:xfrm>
        <a:prstGeom prst="wedgeRoundRectCallout">
          <a:avLst>
            <a:gd name="adj1" fmla="val -11111"/>
            <a:gd name="adj2" fmla="val -135293"/>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tIns="36000" bIns="36000"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対象者数が多く、計画書</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枚に書ききれない場合は、</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記入行を追加してください。</a:t>
          </a:r>
        </a:p>
      </xdr:txBody>
    </xdr:sp>
    <xdr:clientData/>
  </xdr:twoCellAnchor>
  <xdr:twoCellAnchor>
    <xdr:from>
      <xdr:col>18</xdr:col>
      <xdr:colOff>299356</xdr:colOff>
      <xdr:row>22</xdr:row>
      <xdr:rowOff>0</xdr:rowOff>
    </xdr:from>
    <xdr:to>
      <xdr:col>21</xdr:col>
      <xdr:colOff>-1</xdr:colOff>
      <xdr:row>24</xdr:row>
      <xdr:rowOff>23813</xdr:rowOff>
    </xdr:to>
    <xdr:sp macro="" textlink="">
      <xdr:nvSpPr>
        <xdr:cNvPr id="5" name="楕円 7">
          <a:extLst>
            <a:ext uri="{FF2B5EF4-FFF2-40B4-BE49-F238E27FC236}">
              <a16:creationId xmlns:a16="http://schemas.microsoft.com/office/drawing/2014/main" id="{00000000-0008-0000-0300-000005000000}"/>
            </a:ext>
          </a:extLst>
        </xdr:cNvPr>
        <xdr:cNvSpPr/>
      </xdr:nvSpPr>
      <xdr:spPr>
        <a:xfrm>
          <a:off x="14600463" y="7116536"/>
          <a:ext cx="1646465" cy="6905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693964</xdr:colOff>
      <xdr:row>11</xdr:row>
      <xdr:rowOff>0</xdr:rowOff>
    </xdr:from>
    <xdr:to>
      <xdr:col>18</xdr:col>
      <xdr:colOff>340179</xdr:colOff>
      <xdr:row>22</xdr:row>
      <xdr:rowOff>136071</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8994321" y="2816679"/>
          <a:ext cx="5646965" cy="4435928"/>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272143</xdr:colOff>
      <xdr:row>7</xdr:row>
      <xdr:rowOff>136071</xdr:rowOff>
    </xdr:from>
    <xdr:to>
      <xdr:col>12</xdr:col>
      <xdr:colOff>185398</xdr:colOff>
      <xdr:row>10</xdr:row>
      <xdr:rowOff>214312</xdr:rowOff>
    </xdr:to>
    <xdr:sp macro="" textlink="">
      <xdr:nvSpPr>
        <xdr:cNvPr id="7" name="楕円 8">
          <a:extLst>
            <a:ext uri="{FF2B5EF4-FFF2-40B4-BE49-F238E27FC236}">
              <a16:creationId xmlns:a16="http://schemas.microsoft.com/office/drawing/2014/main" id="{00000000-0008-0000-0300-000007000000}"/>
            </a:ext>
          </a:extLst>
        </xdr:cNvPr>
        <xdr:cNvSpPr/>
      </xdr:nvSpPr>
      <xdr:spPr>
        <a:xfrm>
          <a:off x="7715250" y="2095500"/>
          <a:ext cx="1627755" cy="6905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272144</xdr:colOff>
      <xdr:row>9</xdr:row>
      <xdr:rowOff>258535</xdr:rowOff>
    </xdr:from>
    <xdr:to>
      <xdr:col>13</xdr:col>
      <xdr:colOff>394607</xdr:colOff>
      <xdr:row>12</xdr:row>
      <xdr:rowOff>72458</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9429751" y="2517321"/>
          <a:ext cx="979713" cy="616744"/>
        </a:xfrm>
        <a:prstGeom prst="wedgeRoundRectCallout">
          <a:avLst>
            <a:gd name="adj1" fmla="val -71960"/>
            <a:gd name="adj2" fmla="val 15436"/>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金額が一致します。</a:t>
          </a:r>
        </a:p>
      </xdr:txBody>
    </xdr:sp>
    <xdr:clientData/>
  </xdr:twoCellAnchor>
  <xdr:twoCellAnchor>
    <xdr:from>
      <xdr:col>18</xdr:col>
      <xdr:colOff>13606</xdr:colOff>
      <xdr:row>3</xdr:row>
      <xdr:rowOff>27213</xdr:rowOff>
    </xdr:from>
    <xdr:to>
      <xdr:col>19</xdr:col>
      <xdr:colOff>843643</xdr:colOff>
      <xdr:row>4</xdr:row>
      <xdr:rowOff>166685</xdr:rowOff>
    </xdr:to>
    <xdr:sp macro="" textlink="">
      <xdr:nvSpPr>
        <xdr:cNvPr id="9" name="フローチャート: 処理 8">
          <a:extLst>
            <a:ext uri="{FF2B5EF4-FFF2-40B4-BE49-F238E27FC236}">
              <a16:creationId xmlns:a16="http://schemas.microsoft.com/office/drawing/2014/main" id="{00000000-0008-0000-0300-000009000000}"/>
            </a:ext>
          </a:extLst>
        </xdr:cNvPr>
        <xdr:cNvSpPr/>
      </xdr:nvSpPr>
      <xdr:spPr>
        <a:xfrm>
          <a:off x="14314713" y="680356"/>
          <a:ext cx="1687287" cy="561293"/>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rIns="72000"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青の色つきセルは</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自動入力です。</a:t>
          </a:r>
        </a:p>
      </xdr:txBody>
    </xdr:sp>
    <xdr:clientData/>
  </xdr:twoCellAnchor>
  <xdr:twoCellAnchor>
    <xdr:from>
      <xdr:col>2</xdr:col>
      <xdr:colOff>0</xdr:colOff>
      <xdr:row>16</xdr:row>
      <xdr:rowOff>0</xdr:rowOff>
    </xdr:from>
    <xdr:to>
      <xdr:col>4</xdr:col>
      <xdr:colOff>0</xdr:colOff>
      <xdr:row>22</xdr:row>
      <xdr:rowOff>-1</xdr:rowOff>
    </xdr:to>
    <xdr:sp macro="" textlink="">
      <xdr:nvSpPr>
        <xdr:cNvPr id="10" name="フローチャート : 代替処理 3">
          <a:extLst>
            <a:ext uri="{FF2B5EF4-FFF2-40B4-BE49-F238E27FC236}">
              <a16:creationId xmlns:a16="http://schemas.microsoft.com/office/drawing/2014/main" id="{00000000-0008-0000-0300-00000A000000}"/>
            </a:ext>
          </a:extLst>
        </xdr:cNvPr>
        <xdr:cNvSpPr/>
      </xdr:nvSpPr>
      <xdr:spPr>
        <a:xfrm>
          <a:off x="1371600" y="2743200"/>
          <a:ext cx="1371600" cy="102869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0</xdr:colOff>
      <xdr:row>15</xdr:row>
      <xdr:rowOff>625928</xdr:rowOff>
    </xdr:from>
    <xdr:to>
      <xdr:col>8</xdr:col>
      <xdr:colOff>0</xdr:colOff>
      <xdr:row>22</xdr:row>
      <xdr:rowOff>-1</xdr:rowOff>
    </xdr:to>
    <xdr:sp macro="" textlink="">
      <xdr:nvSpPr>
        <xdr:cNvPr id="11" name="フローチャート : 代替処理 3">
          <a:extLst>
            <a:ext uri="{FF2B5EF4-FFF2-40B4-BE49-F238E27FC236}">
              <a16:creationId xmlns:a16="http://schemas.microsoft.com/office/drawing/2014/main" id="{00000000-0008-0000-0300-00000B000000}"/>
            </a:ext>
          </a:extLst>
        </xdr:cNvPr>
        <xdr:cNvSpPr/>
      </xdr:nvSpPr>
      <xdr:spPr>
        <a:xfrm>
          <a:off x="4114800" y="2740478"/>
          <a:ext cx="1371600" cy="103142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843643</xdr:colOff>
      <xdr:row>2</xdr:row>
      <xdr:rowOff>0</xdr:rowOff>
    </xdr:from>
    <xdr:to>
      <xdr:col>6</xdr:col>
      <xdr:colOff>857249</xdr:colOff>
      <xdr:row>5</xdr:row>
      <xdr:rowOff>0</xdr:rowOff>
    </xdr:to>
    <xdr:sp macro="" textlink="">
      <xdr:nvSpPr>
        <xdr:cNvPr id="12" name="フローチャート : 代替処理 3">
          <a:extLst>
            <a:ext uri="{FF2B5EF4-FFF2-40B4-BE49-F238E27FC236}">
              <a16:creationId xmlns:a16="http://schemas.microsoft.com/office/drawing/2014/main" id="{00000000-0008-0000-0300-00000C000000}"/>
            </a:ext>
          </a:extLst>
        </xdr:cNvPr>
        <xdr:cNvSpPr/>
      </xdr:nvSpPr>
      <xdr:spPr>
        <a:xfrm>
          <a:off x="1265464" y="285750"/>
          <a:ext cx="3605892" cy="118382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598714</xdr:colOff>
      <xdr:row>8</xdr:row>
      <xdr:rowOff>40821</xdr:rowOff>
    </xdr:from>
    <xdr:to>
      <xdr:col>19</xdr:col>
      <xdr:colOff>707571</xdr:colOff>
      <xdr:row>11</xdr:row>
      <xdr:rowOff>163284</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12328071" y="2149928"/>
          <a:ext cx="3537857" cy="830035"/>
        </a:xfrm>
        <a:prstGeom prst="wedgeRoundRectCallout">
          <a:avLst>
            <a:gd name="adj1" fmla="val -24293"/>
            <a:gd name="adj2" fmla="val 110077"/>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lIns="72000" tIns="36000" rIns="72000" bIns="36000"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選定額（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G</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）は、寄付金を除く支給額（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C</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）、奨学金返済額（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D</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）、補助基準額（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E</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）及び内示額（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F</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）のうち、一番低い額となります。</a:t>
          </a:r>
        </a:p>
      </xdr:txBody>
    </xdr:sp>
    <xdr:clientData/>
  </xdr:twoCellAnchor>
  <xdr:twoCellAnchor>
    <xdr:from>
      <xdr:col>2</xdr:col>
      <xdr:colOff>353785</xdr:colOff>
      <xdr:row>16</xdr:row>
      <xdr:rowOff>81643</xdr:rowOff>
    </xdr:from>
    <xdr:to>
      <xdr:col>3</xdr:col>
      <xdr:colOff>598714</xdr:colOff>
      <xdr:row>19</xdr:row>
      <xdr:rowOff>394607</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75606" y="4259036"/>
          <a:ext cx="1183822" cy="1782535"/>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40822</xdr:colOff>
      <xdr:row>10</xdr:row>
      <xdr:rowOff>132261</xdr:rowOff>
    </xdr:from>
    <xdr:to>
      <xdr:col>4</xdr:col>
      <xdr:colOff>272143</xdr:colOff>
      <xdr:row>13</xdr:row>
      <xdr:rowOff>1</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1265465" y="2690404"/>
          <a:ext cx="1074964" cy="534490"/>
        </a:xfrm>
        <a:prstGeom prst="borderCallout1">
          <a:avLst>
            <a:gd name="adj1" fmla="val 35417"/>
            <a:gd name="adj2" fmla="val -1437"/>
            <a:gd name="adj3" fmla="val 292325"/>
            <a:gd name="adj4" fmla="val -32505"/>
          </a:avLst>
        </a:prstGeom>
        <a:solidFill>
          <a:schemeClr val="accent3">
            <a:lumMod val="20000"/>
            <a:lumOff val="80000"/>
          </a:schemeClr>
        </a:solidFill>
        <a:ln>
          <a:solidFill>
            <a:srgbClr val="00B05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rgbClr val="FF0000"/>
              </a:solidFill>
            </a:rPr>
            <a:t>前年度</a:t>
          </a:r>
          <a:r>
            <a:rPr kumimoji="1" lang="ja-JP" altLang="en-US" sz="1100">
              <a:solidFill>
                <a:sysClr val="windowText" lastClr="000000"/>
              </a:solidFill>
            </a:rPr>
            <a:t>以前からの継続者</a:t>
          </a:r>
        </a:p>
      </xdr:txBody>
    </xdr:sp>
    <xdr:clientData/>
  </xdr:twoCellAnchor>
  <xdr:twoCellAnchor>
    <xdr:from>
      <xdr:col>2</xdr:col>
      <xdr:colOff>353786</xdr:colOff>
      <xdr:row>20</xdr:row>
      <xdr:rowOff>54429</xdr:rowOff>
    </xdr:from>
    <xdr:to>
      <xdr:col>3</xdr:col>
      <xdr:colOff>598715</xdr:colOff>
      <xdr:row>21</xdr:row>
      <xdr:rowOff>408214</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75607" y="6191250"/>
          <a:ext cx="1183822" cy="843643"/>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81642</xdr:colOff>
      <xdr:row>20</xdr:row>
      <xdr:rowOff>449037</xdr:rowOff>
    </xdr:from>
    <xdr:to>
      <xdr:col>5</xdr:col>
      <xdr:colOff>122464</xdr:colOff>
      <xdr:row>21</xdr:row>
      <xdr:rowOff>476250</xdr:rowOff>
    </xdr:to>
    <xdr:sp macro="" textlink="">
      <xdr:nvSpPr>
        <xdr:cNvPr id="18" name="線吹き出し 1 (枠付き) 17">
          <a:extLst>
            <a:ext uri="{FF2B5EF4-FFF2-40B4-BE49-F238E27FC236}">
              <a16:creationId xmlns:a16="http://schemas.microsoft.com/office/drawing/2014/main" id="{00000000-0008-0000-0300-000012000000}"/>
            </a:ext>
          </a:extLst>
        </xdr:cNvPr>
        <xdr:cNvSpPr/>
      </xdr:nvSpPr>
      <xdr:spPr>
        <a:xfrm>
          <a:off x="2381249" y="6585858"/>
          <a:ext cx="898072" cy="517071"/>
        </a:xfrm>
        <a:prstGeom prst="borderCallout1">
          <a:avLst>
            <a:gd name="adj1" fmla="val 35417"/>
            <a:gd name="adj2" fmla="val -1437"/>
            <a:gd name="adj3" fmla="val -40132"/>
            <a:gd name="adj4" fmla="val -49827"/>
          </a:avLst>
        </a:prstGeom>
        <a:solidFill>
          <a:schemeClr val="accent6">
            <a:lumMod val="20000"/>
            <a:lumOff val="80000"/>
          </a:schemeClr>
        </a:solidFill>
        <a:ln>
          <a:solidFill>
            <a:srgbClr val="FFC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ysClr val="windowText" lastClr="000000"/>
              </a:solidFill>
            </a:rPr>
            <a:t>今年度の</a:t>
          </a:r>
          <a:endParaRPr kumimoji="1" lang="en-US" altLang="ja-JP" sz="1100">
            <a:solidFill>
              <a:sysClr val="windowText" lastClr="000000"/>
            </a:solidFill>
          </a:endParaRPr>
        </a:p>
        <a:p>
          <a:pPr algn="l"/>
          <a:r>
            <a:rPr kumimoji="1" lang="ja-JP" altLang="en-US" sz="1100">
              <a:solidFill>
                <a:sysClr val="windowText" lastClr="000000"/>
              </a:solidFill>
            </a:rPr>
            <a:t>新規採用者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1154907</xdr:colOff>
      <xdr:row>5</xdr:row>
      <xdr:rowOff>11907</xdr:rowOff>
    </xdr:from>
    <xdr:to>
      <xdr:col>21</xdr:col>
      <xdr:colOff>214313</xdr:colOff>
      <xdr:row>7</xdr:row>
      <xdr:rowOff>190500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5823407" y="1214438"/>
          <a:ext cx="1833562" cy="666750"/>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7</xdr:col>
      <xdr:colOff>331468</xdr:colOff>
      <xdr:row>0</xdr:row>
      <xdr:rowOff>135662</xdr:rowOff>
    </xdr:from>
    <xdr:to>
      <xdr:col>11</xdr:col>
      <xdr:colOff>59531</xdr:colOff>
      <xdr:row>3</xdr:row>
      <xdr:rowOff>131375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3784281" y="135662"/>
          <a:ext cx="2871313" cy="674369"/>
        </a:xfrm>
        <a:prstGeom prst="wedgeRoundRectCallout">
          <a:avLst>
            <a:gd name="adj1" fmla="val -60808"/>
            <a:gd name="adj2" fmla="val -2296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申請する事業所が複数箇所ある場合は、事業所ごとに本用紙を作成してください。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95251</xdr:colOff>
      <xdr:row>1</xdr:row>
      <xdr:rowOff>47624</xdr:rowOff>
    </xdr:from>
    <xdr:to>
      <xdr:col>21</xdr:col>
      <xdr:colOff>500063</xdr:colOff>
      <xdr:row>3</xdr:row>
      <xdr:rowOff>95249</xdr:rowOff>
    </xdr:to>
    <xdr:sp macro="" textlink="">
      <xdr:nvSpPr>
        <xdr:cNvPr id="4" name="フローチャート: 処理 3">
          <a:extLst>
            <a:ext uri="{FF2B5EF4-FFF2-40B4-BE49-F238E27FC236}">
              <a16:creationId xmlns:a16="http://schemas.microsoft.com/office/drawing/2014/main" id="{00000000-0008-0000-0400-000004000000}"/>
            </a:ext>
          </a:extLst>
        </xdr:cNvPr>
        <xdr:cNvSpPr/>
      </xdr:nvSpPr>
      <xdr:spPr>
        <a:xfrm>
          <a:off x="16371095" y="226218"/>
          <a:ext cx="1571624" cy="559594"/>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青の色つきセルは自動入力です。</a:t>
          </a:r>
        </a:p>
      </xdr:txBody>
    </xdr:sp>
    <xdr:clientData/>
  </xdr:twoCellAnchor>
  <xdr:twoCellAnchor>
    <xdr:from>
      <xdr:col>5</xdr:col>
      <xdr:colOff>0</xdr:colOff>
      <xdr:row>7</xdr:row>
      <xdr:rowOff>261936</xdr:rowOff>
    </xdr:from>
    <xdr:to>
      <xdr:col>15</xdr:col>
      <xdr:colOff>857251</xdr:colOff>
      <xdr:row>14</xdr:row>
      <xdr:rowOff>13606</xdr:rowOff>
    </xdr:to>
    <xdr:sp macro="" textlink="">
      <xdr:nvSpPr>
        <xdr:cNvPr id="5" name="フローチャート : 代替処理 3">
          <a:extLst>
            <a:ext uri="{FF2B5EF4-FFF2-40B4-BE49-F238E27FC236}">
              <a16:creationId xmlns:a16="http://schemas.microsoft.com/office/drawing/2014/main" id="{00000000-0008-0000-0400-000005000000}"/>
            </a:ext>
          </a:extLst>
        </xdr:cNvPr>
        <xdr:cNvSpPr/>
      </xdr:nvSpPr>
      <xdr:spPr>
        <a:xfrm>
          <a:off x="1986643" y="1949222"/>
          <a:ext cx="9661072" cy="207849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753495</xdr:colOff>
      <xdr:row>15</xdr:row>
      <xdr:rowOff>11908</xdr:rowOff>
    </xdr:from>
    <xdr:to>
      <xdr:col>10</xdr:col>
      <xdr:colOff>857250</xdr:colOff>
      <xdr:row>18</xdr:row>
      <xdr:rowOff>119062</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718151" y="4119564"/>
          <a:ext cx="3628005" cy="785811"/>
        </a:xfrm>
        <a:prstGeom prst="wedgeRoundRectCallout">
          <a:avLst>
            <a:gd name="adj1" fmla="val 24527"/>
            <a:gd name="adj2" fmla="val -10687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tIns="0" rIns="72000" bIns="0" rtlCol="0" anchor="ctr"/>
        <a:lstStyle/>
        <a:p>
          <a:pPr eaLnBrk="1" fontAlgn="auto" latinLnBrk="0" hangingPunct="1"/>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令和</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７</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年</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４</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月</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日から令和</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８</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年</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３</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月</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３１</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日の間に</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修了した研修及び</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修了予定の研修</a:t>
          </a:r>
          <a:r>
            <a:rPr kumimoji="1" lang="ja-JP" altLang="en-US" sz="1100" b="0" u="sng">
              <a:solidFill>
                <a:srgbClr val="0000FF"/>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u="sng">
              <a:solidFill>
                <a:srgbClr val="0000FF"/>
              </a:solidFill>
              <a:effectLst/>
              <a:latin typeface="HG丸ｺﾞｼｯｸM-PRO" panose="020F0600000000000000" pitchFamily="50" charset="-128"/>
              <a:ea typeface="HG丸ｺﾞｼｯｸM-PRO" panose="020F0600000000000000" pitchFamily="50" charset="-128"/>
              <a:cs typeface="+mn-cs"/>
            </a:rPr>
            <a:t>取得する予定の資格</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をプルダウンから選択してください。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10204</xdr:colOff>
      <xdr:row>19</xdr:row>
      <xdr:rowOff>503466</xdr:rowOff>
    </xdr:from>
    <xdr:to>
      <xdr:col>17</xdr:col>
      <xdr:colOff>993320</xdr:colOff>
      <xdr:row>26</xdr:row>
      <xdr:rowOff>27215</xdr:rowOff>
    </xdr:to>
    <xdr:sp macro="" textlink="">
      <xdr:nvSpPr>
        <xdr:cNvPr id="9" name="フローチャート : 代替処理 3">
          <a:extLst>
            <a:ext uri="{FF2B5EF4-FFF2-40B4-BE49-F238E27FC236}">
              <a16:creationId xmlns:a16="http://schemas.microsoft.com/office/drawing/2014/main" id="{00000000-0008-0000-0400-000009000000}"/>
            </a:ext>
          </a:extLst>
        </xdr:cNvPr>
        <xdr:cNvSpPr/>
      </xdr:nvSpPr>
      <xdr:spPr>
        <a:xfrm>
          <a:off x="2962954" y="5592537"/>
          <a:ext cx="10671402" cy="2081892"/>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19</xdr:row>
      <xdr:rowOff>511968</xdr:rowOff>
    </xdr:from>
    <xdr:to>
      <xdr:col>6</xdr:col>
      <xdr:colOff>0</xdr:colOff>
      <xdr:row>25</xdr:row>
      <xdr:rowOff>345280</xdr:rowOff>
    </xdr:to>
    <xdr:sp macro="" textlink="">
      <xdr:nvSpPr>
        <xdr:cNvPr id="10" name="フローチャート : 代替処理 3">
          <a:extLst>
            <a:ext uri="{FF2B5EF4-FFF2-40B4-BE49-F238E27FC236}">
              <a16:creationId xmlns:a16="http://schemas.microsoft.com/office/drawing/2014/main" id="{00000000-0008-0000-0400-00000A000000}"/>
            </a:ext>
          </a:extLst>
        </xdr:cNvPr>
        <xdr:cNvSpPr/>
      </xdr:nvSpPr>
      <xdr:spPr>
        <a:xfrm>
          <a:off x="3429000" y="3426618"/>
          <a:ext cx="685800" cy="1033462"/>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976311</xdr:colOff>
      <xdr:row>35</xdr:row>
      <xdr:rowOff>0</xdr:rowOff>
    </xdr:from>
    <xdr:to>
      <xdr:col>18</xdr:col>
      <xdr:colOff>-1</xdr:colOff>
      <xdr:row>41</xdr:row>
      <xdr:rowOff>0</xdr:rowOff>
    </xdr:to>
    <xdr:sp macro="" textlink="">
      <xdr:nvSpPr>
        <xdr:cNvPr id="12" name="フローチャート : 代替処理 3">
          <a:extLst>
            <a:ext uri="{FF2B5EF4-FFF2-40B4-BE49-F238E27FC236}">
              <a16:creationId xmlns:a16="http://schemas.microsoft.com/office/drawing/2014/main" id="{00000000-0008-0000-0400-00000C000000}"/>
            </a:ext>
          </a:extLst>
        </xdr:cNvPr>
        <xdr:cNvSpPr/>
      </xdr:nvSpPr>
      <xdr:spPr>
        <a:xfrm>
          <a:off x="4119561" y="5657850"/>
          <a:ext cx="8224838" cy="102870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35</xdr:row>
      <xdr:rowOff>0</xdr:rowOff>
    </xdr:from>
    <xdr:to>
      <xdr:col>6</xdr:col>
      <xdr:colOff>0</xdr:colOff>
      <xdr:row>40</xdr:row>
      <xdr:rowOff>345280</xdr:rowOff>
    </xdr:to>
    <xdr:sp macro="" textlink="">
      <xdr:nvSpPr>
        <xdr:cNvPr id="13" name="フローチャート : 代替処理 3">
          <a:extLst>
            <a:ext uri="{FF2B5EF4-FFF2-40B4-BE49-F238E27FC236}">
              <a16:creationId xmlns:a16="http://schemas.microsoft.com/office/drawing/2014/main" id="{00000000-0008-0000-0400-00000D000000}"/>
            </a:ext>
          </a:extLst>
        </xdr:cNvPr>
        <xdr:cNvSpPr/>
      </xdr:nvSpPr>
      <xdr:spPr>
        <a:xfrm>
          <a:off x="3429000" y="5657850"/>
          <a:ext cx="685800" cy="103108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54020</xdr:colOff>
      <xdr:row>28</xdr:row>
      <xdr:rowOff>126071</xdr:rowOff>
    </xdr:from>
    <xdr:to>
      <xdr:col>12</xdr:col>
      <xdr:colOff>107156</xdr:colOff>
      <xdr:row>33</xdr:row>
      <xdr:rowOff>85249</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4292645" y="8210415"/>
          <a:ext cx="3196386" cy="1006928"/>
        </a:xfrm>
        <a:prstGeom prst="wedgeRoundRectCallout">
          <a:avLst>
            <a:gd name="adj1" fmla="val 59078"/>
            <a:gd name="adj2" fmla="val 29375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u="sng">
              <a:latin typeface="HG丸ｺﾞｼｯｸM-PRO" panose="020F0600000000000000" pitchFamily="50" charset="-128"/>
              <a:ea typeface="HG丸ｺﾞｼｯｸM-PRO" panose="020F0600000000000000" pitchFamily="50" charset="-128"/>
            </a:rPr>
            <a:t>実際に手当を支給する月</a:t>
          </a:r>
          <a:r>
            <a:rPr kumimoji="1" lang="ja-JP" altLang="en-US" sz="1100">
              <a:latin typeface="HG丸ｺﾞｼｯｸM-PRO" panose="020F0600000000000000" pitchFamily="50" charset="-128"/>
              <a:ea typeface="HG丸ｺﾞｼｯｸM-PRO" panose="020F0600000000000000" pitchFamily="50" charset="-128"/>
            </a:rPr>
            <a:t>に、その月の支給額を入力してください。</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給与体制が翌月払い方式の場合でも、あくまで</a:t>
          </a:r>
          <a:r>
            <a:rPr kumimoji="1" lang="ja-JP" altLang="en-US" sz="1100" u="sng">
              <a:latin typeface="HG丸ｺﾞｼｯｸM-PRO" panose="020F0600000000000000" pitchFamily="50" charset="-128"/>
              <a:ea typeface="HG丸ｺﾞｼｯｸM-PRO" panose="020F0600000000000000" pitchFamily="50" charset="-128"/>
            </a:rPr>
            <a:t>実際に手当を支給する月を補助対象期間</a:t>
          </a:r>
          <a:r>
            <a:rPr kumimoji="1" lang="ja-JP" altLang="en-US" sz="1100">
              <a:latin typeface="HG丸ｺﾞｼｯｸM-PRO" panose="020F0600000000000000" pitchFamily="50" charset="-128"/>
              <a:ea typeface="HG丸ｺﾞｼｯｸM-PRO" panose="020F0600000000000000" pitchFamily="50" charset="-128"/>
            </a:rPr>
            <a:t>として扱います。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0</xdr:colOff>
      <xdr:row>19</xdr:row>
      <xdr:rowOff>511968</xdr:rowOff>
    </xdr:from>
    <xdr:to>
      <xdr:col>20</xdr:col>
      <xdr:colOff>0</xdr:colOff>
      <xdr:row>25</xdr:row>
      <xdr:rowOff>345280</xdr:rowOff>
    </xdr:to>
    <xdr:sp macro="" textlink="">
      <xdr:nvSpPr>
        <xdr:cNvPr id="16" name="フローチャート : 代替処理 3">
          <a:extLst>
            <a:ext uri="{FF2B5EF4-FFF2-40B4-BE49-F238E27FC236}">
              <a16:creationId xmlns:a16="http://schemas.microsoft.com/office/drawing/2014/main" id="{00000000-0008-0000-0400-000010000000}"/>
            </a:ext>
          </a:extLst>
        </xdr:cNvPr>
        <xdr:cNvSpPr/>
      </xdr:nvSpPr>
      <xdr:spPr>
        <a:xfrm>
          <a:off x="14668500" y="5560218"/>
          <a:ext cx="1607344" cy="2071687"/>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0</xdr:colOff>
      <xdr:row>19</xdr:row>
      <xdr:rowOff>511968</xdr:rowOff>
    </xdr:from>
    <xdr:to>
      <xdr:col>21</xdr:col>
      <xdr:colOff>0</xdr:colOff>
      <xdr:row>25</xdr:row>
      <xdr:rowOff>345280</xdr:rowOff>
    </xdr:to>
    <xdr:sp macro="" textlink="">
      <xdr:nvSpPr>
        <xdr:cNvPr id="23" name="フローチャート : 代替処理 3">
          <a:extLst>
            <a:ext uri="{FF2B5EF4-FFF2-40B4-BE49-F238E27FC236}">
              <a16:creationId xmlns:a16="http://schemas.microsoft.com/office/drawing/2014/main" id="{00000000-0008-0000-0400-000017000000}"/>
            </a:ext>
          </a:extLst>
        </xdr:cNvPr>
        <xdr:cNvSpPr/>
      </xdr:nvSpPr>
      <xdr:spPr>
        <a:xfrm>
          <a:off x="16275844" y="5560218"/>
          <a:ext cx="1166812" cy="2071687"/>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0</xdr:colOff>
      <xdr:row>35</xdr:row>
      <xdr:rowOff>1</xdr:rowOff>
    </xdr:from>
    <xdr:to>
      <xdr:col>21</xdr:col>
      <xdr:colOff>0</xdr:colOff>
      <xdr:row>41</xdr:row>
      <xdr:rowOff>0</xdr:rowOff>
    </xdr:to>
    <xdr:sp macro="" textlink="">
      <xdr:nvSpPr>
        <xdr:cNvPr id="24" name="フローチャート : 代替処理 3">
          <a:extLst>
            <a:ext uri="{FF2B5EF4-FFF2-40B4-BE49-F238E27FC236}">
              <a16:creationId xmlns:a16="http://schemas.microsoft.com/office/drawing/2014/main" id="{00000000-0008-0000-0400-000018000000}"/>
            </a:ext>
          </a:extLst>
        </xdr:cNvPr>
        <xdr:cNvSpPr/>
      </xdr:nvSpPr>
      <xdr:spPr>
        <a:xfrm>
          <a:off x="16275844" y="10036970"/>
          <a:ext cx="1166812" cy="2071686"/>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130969</xdr:colOff>
      <xdr:row>41</xdr:row>
      <xdr:rowOff>250031</xdr:rowOff>
    </xdr:from>
    <xdr:to>
      <xdr:col>20</xdr:col>
      <xdr:colOff>904874</xdr:colOff>
      <xdr:row>44</xdr:row>
      <xdr:rowOff>47624</xdr:rowOff>
    </xdr:to>
    <xdr:sp macro="" textlink="">
      <xdr:nvSpPr>
        <xdr:cNvPr id="25" name="角丸四角形吹き出し 24">
          <a:extLst>
            <a:ext uri="{FF2B5EF4-FFF2-40B4-BE49-F238E27FC236}">
              <a16:creationId xmlns:a16="http://schemas.microsoft.com/office/drawing/2014/main" id="{00000000-0008-0000-0400-000019000000}"/>
            </a:ext>
          </a:extLst>
        </xdr:cNvPr>
        <xdr:cNvSpPr/>
      </xdr:nvSpPr>
      <xdr:spPr>
        <a:xfrm>
          <a:off x="13870782" y="12358687"/>
          <a:ext cx="3357561" cy="642937"/>
        </a:xfrm>
        <a:prstGeom prst="wedgeRoundRectCallout">
          <a:avLst>
            <a:gd name="adj1" fmla="val 33155"/>
            <a:gd name="adj2" fmla="val -9805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今年度の補助対象期間中に手当等を支給する月数を入力してください。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571501</xdr:colOff>
      <xdr:row>26</xdr:row>
      <xdr:rowOff>345284</xdr:rowOff>
    </xdr:from>
    <xdr:to>
      <xdr:col>20</xdr:col>
      <xdr:colOff>1000124</xdr:colOff>
      <xdr:row>30</xdr:row>
      <xdr:rowOff>154781</xdr:rowOff>
    </xdr:to>
    <xdr:sp macro="" textlink="">
      <xdr:nvSpPr>
        <xdr:cNvPr id="27" name="角丸四角形吹き出し 26">
          <a:extLst>
            <a:ext uri="{FF2B5EF4-FFF2-40B4-BE49-F238E27FC236}">
              <a16:creationId xmlns:a16="http://schemas.microsoft.com/office/drawing/2014/main" id="{00000000-0008-0000-0400-00001B000000}"/>
            </a:ext>
          </a:extLst>
        </xdr:cNvPr>
        <xdr:cNvSpPr/>
      </xdr:nvSpPr>
      <xdr:spPr>
        <a:xfrm>
          <a:off x="13751720" y="7858128"/>
          <a:ext cx="1881185" cy="845341"/>
        </a:xfrm>
        <a:prstGeom prst="wedgeRoundRectCallout">
          <a:avLst>
            <a:gd name="adj1" fmla="val 31240"/>
            <a:gd name="adj2" fmla="val -7408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今年度の補助対象期間中に奨学金を返済する月数を入力してください。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667159</xdr:colOff>
      <xdr:row>28</xdr:row>
      <xdr:rowOff>136480</xdr:rowOff>
    </xdr:from>
    <xdr:to>
      <xdr:col>17</xdr:col>
      <xdr:colOff>714374</xdr:colOff>
      <xdr:row>33</xdr:row>
      <xdr:rowOff>73138</xdr:rowOff>
    </xdr:to>
    <xdr:sp macro="" textlink="">
      <xdr:nvSpPr>
        <xdr:cNvPr id="26" name="角丸四角形吹き出し 25">
          <a:extLst>
            <a:ext uri="{FF2B5EF4-FFF2-40B4-BE49-F238E27FC236}">
              <a16:creationId xmlns:a16="http://schemas.microsoft.com/office/drawing/2014/main" id="{00000000-0008-0000-0400-00001A000000}"/>
            </a:ext>
          </a:extLst>
        </xdr:cNvPr>
        <xdr:cNvSpPr/>
      </xdr:nvSpPr>
      <xdr:spPr>
        <a:xfrm>
          <a:off x="8049034" y="8220824"/>
          <a:ext cx="4071528" cy="984408"/>
        </a:xfrm>
        <a:prstGeom prst="wedgeRoundRectCallout">
          <a:avLst>
            <a:gd name="adj1" fmla="val 46885"/>
            <a:gd name="adj2" fmla="val 16793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baseline="0">
              <a:latin typeface="HG丸ｺﾞｼｯｸM-PRO" panose="020F0600000000000000" pitchFamily="50" charset="-128"/>
              <a:ea typeface="HG丸ｺﾞｼｯｸM-PRO" panose="020F0600000000000000" pitchFamily="50" charset="-128"/>
            </a:rPr>
            <a:t>新宿 月子」さんの場合、</a:t>
          </a:r>
          <a:r>
            <a:rPr kumimoji="1" lang="en-US" altLang="ja-JP" sz="1100" baseline="0">
              <a:latin typeface="HG丸ｺﾞｼｯｸM-PRO" panose="020F0600000000000000" pitchFamily="50" charset="-128"/>
              <a:ea typeface="HG丸ｺﾞｼｯｸM-PRO" panose="020F0600000000000000" pitchFamily="50" charset="-128"/>
            </a:rPr>
            <a:t>3</a:t>
          </a:r>
          <a:r>
            <a:rPr kumimoji="1" lang="ja-JP" altLang="en-US" sz="1100" baseline="0">
              <a:latin typeface="HG丸ｺﾞｼｯｸM-PRO" panose="020F0600000000000000" pitchFamily="50" charset="-128"/>
              <a:ea typeface="HG丸ｺﾞｼｯｸM-PRO" panose="020F0600000000000000" pitchFamily="50" charset="-128"/>
            </a:rPr>
            <a:t>月に</a:t>
          </a:r>
          <a:r>
            <a:rPr kumimoji="1" lang="en-US" altLang="ja-JP" sz="1100" baseline="0">
              <a:latin typeface="HG丸ｺﾞｼｯｸM-PRO" panose="020F0600000000000000" pitchFamily="50" charset="-128"/>
              <a:ea typeface="HG丸ｺﾞｼｯｸM-PRO" panose="020F0600000000000000" pitchFamily="50" charset="-128"/>
            </a:rPr>
            <a:t>12</a:t>
          </a:r>
          <a:r>
            <a:rPr kumimoji="1" lang="ja-JP" altLang="en-US" sz="1100" baseline="0">
              <a:latin typeface="HG丸ｺﾞｼｯｸM-PRO" panose="020F0600000000000000" pitchFamily="50" charset="-128"/>
              <a:ea typeface="HG丸ｺﾞｼｯｸM-PRO" panose="020F0600000000000000" pitchFamily="50" charset="-128"/>
            </a:rPr>
            <a:t>か月分（</a:t>
          </a:r>
          <a:r>
            <a:rPr kumimoji="1" lang="en-US" altLang="ja-JP" sz="1100" baseline="0">
              <a:latin typeface="HG丸ｺﾞｼｯｸM-PRO" panose="020F0600000000000000" pitchFamily="50" charset="-128"/>
              <a:ea typeface="HG丸ｺﾞｼｯｸM-PRO" panose="020F0600000000000000" pitchFamily="50" charset="-128"/>
            </a:rPr>
            <a:t>4</a:t>
          </a:r>
          <a:r>
            <a:rPr kumimoji="1" lang="ja-JP" altLang="en-US" sz="1100" baseline="0">
              <a:latin typeface="HG丸ｺﾞｼｯｸM-PRO" panose="020F0600000000000000" pitchFamily="50" charset="-128"/>
              <a:ea typeface="HG丸ｺﾞｼｯｸM-PRO" panose="020F0600000000000000" pitchFamily="50" charset="-128"/>
            </a:rPr>
            <a:t>月～</a:t>
          </a:r>
          <a:r>
            <a:rPr kumimoji="1" lang="en-US" altLang="ja-JP" sz="1100" baseline="0">
              <a:latin typeface="HG丸ｺﾞｼｯｸM-PRO" panose="020F0600000000000000" pitchFamily="50" charset="-128"/>
              <a:ea typeface="HG丸ｺﾞｼｯｸM-PRO" panose="020F0600000000000000" pitchFamily="50" charset="-128"/>
            </a:rPr>
            <a:t>3</a:t>
          </a:r>
          <a:r>
            <a:rPr kumimoji="1" lang="ja-JP" altLang="en-US" sz="1100" baseline="0">
              <a:latin typeface="HG丸ｺﾞｼｯｸM-PRO" panose="020F0600000000000000" pitchFamily="50" charset="-128"/>
              <a:ea typeface="HG丸ｺﾞｼｯｸM-PRO" panose="020F0600000000000000" pitchFamily="50" charset="-128"/>
            </a:rPr>
            <a:t>月）</a:t>
          </a:r>
          <a:r>
            <a:rPr kumimoji="1" lang="en-US" altLang="ja-JP" sz="1100" baseline="0">
              <a:latin typeface="HG丸ｺﾞｼｯｸM-PRO" panose="020F0600000000000000" pitchFamily="50" charset="-128"/>
              <a:ea typeface="HG丸ｺﾞｼｯｸM-PRO" panose="020F0600000000000000" pitchFamily="50" charset="-128"/>
            </a:rPr>
            <a:t> </a:t>
          </a:r>
          <a:r>
            <a:rPr kumimoji="1" lang="ja-JP" altLang="en-US" sz="1100" baseline="0">
              <a:latin typeface="HG丸ｺﾞｼｯｸM-PRO" panose="020F0600000000000000" pitchFamily="50" charset="-128"/>
              <a:ea typeface="HG丸ｺﾞｼｯｸM-PRO" panose="020F0600000000000000" pitchFamily="50" charset="-128"/>
            </a:rPr>
            <a:t>の支給額を一時金として支給するため、３月の欄のみに入力。</a:t>
          </a:r>
          <a:r>
            <a:rPr kumimoji="1" lang="en-US" altLang="ja-JP" sz="1100" baseline="0">
              <a:latin typeface="HG丸ｺﾞｼｯｸM-PRO" panose="020F0600000000000000" pitchFamily="50" charset="-128"/>
              <a:ea typeface="HG丸ｺﾞｼｯｸM-PRO" panose="020F0600000000000000" pitchFamily="50" charset="-128"/>
            </a:rPr>
            <a:t>※</a:t>
          </a:r>
          <a:r>
            <a:rPr kumimoji="1" lang="ja-JP" altLang="en-US" sz="1100" baseline="0">
              <a:latin typeface="HG丸ｺﾞｼｯｸM-PRO" panose="020F0600000000000000" pitchFamily="50" charset="-128"/>
              <a:ea typeface="HG丸ｺﾞｼｯｸM-PRO" panose="020F0600000000000000" pitchFamily="50" charset="-128"/>
            </a:rPr>
            <a:t>「今年度支給月数」は「</a:t>
          </a:r>
          <a:r>
            <a:rPr kumimoji="1" lang="en-US" altLang="ja-JP" sz="1100" baseline="0">
              <a:latin typeface="HG丸ｺﾞｼｯｸM-PRO" panose="020F0600000000000000" pitchFamily="50" charset="-128"/>
              <a:ea typeface="HG丸ｺﾞｼｯｸM-PRO" panose="020F0600000000000000" pitchFamily="50" charset="-128"/>
            </a:rPr>
            <a:t>12</a:t>
          </a:r>
          <a:r>
            <a:rPr kumimoji="1" lang="ja-JP" altLang="en-US" sz="1100" baseline="0">
              <a:latin typeface="HG丸ｺﾞｼｯｸM-PRO" panose="020F0600000000000000" pitchFamily="50" charset="-128"/>
              <a:ea typeface="HG丸ｺﾞｼｯｸM-PRO" panose="020F0600000000000000" pitchFamily="50" charset="-128"/>
            </a:rPr>
            <a:t>」を入力。</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325278</xdr:colOff>
      <xdr:row>9</xdr:row>
      <xdr:rowOff>142874</xdr:rowOff>
    </xdr:from>
    <xdr:to>
      <xdr:col>21</xdr:col>
      <xdr:colOff>357188</xdr:colOff>
      <xdr:row>15</xdr:row>
      <xdr:rowOff>17417</xdr:rowOff>
    </xdr:to>
    <xdr:sp macro="" textlink="">
      <xdr:nvSpPr>
        <xdr:cNvPr id="29" name="角丸四角形吹き出し 28">
          <a:extLst>
            <a:ext uri="{FF2B5EF4-FFF2-40B4-BE49-F238E27FC236}">
              <a16:creationId xmlns:a16="http://schemas.microsoft.com/office/drawing/2014/main" id="{00000000-0008-0000-0400-00001D000000}"/>
            </a:ext>
          </a:extLst>
        </xdr:cNvPr>
        <xdr:cNvSpPr/>
      </xdr:nvSpPr>
      <xdr:spPr>
        <a:xfrm>
          <a:off x="13505497" y="2405062"/>
          <a:ext cx="2532222" cy="1612855"/>
        </a:xfrm>
        <a:prstGeom prst="wedgeRoundRectCallout">
          <a:avLst>
            <a:gd name="adj1" fmla="val -66064"/>
            <a:gd name="adj2" fmla="val 13088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rIns="72000" rtlCol="0" anchor="ctr"/>
        <a:lstStyle/>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重要</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補助額として比較される「奨学金返済額」は「一月当たりの返済額」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「今年度返済月数」となります。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月賦半年賦併用等の場合、「返済額（総額）」と一致しない場合がありますのでご注意下さい。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724376</xdr:colOff>
      <xdr:row>43</xdr:row>
      <xdr:rowOff>55722</xdr:rowOff>
    </xdr:from>
    <xdr:to>
      <xdr:col>12</xdr:col>
      <xdr:colOff>476250</xdr:colOff>
      <xdr:row>45</xdr:row>
      <xdr:rowOff>115252</xdr:rowOff>
    </xdr:to>
    <xdr:sp macro="" textlink="">
      <xdr:nvSpPr>
        <xdr:cNvPr id="30" name="角丸四角形吹き出し 29">
          <a:extLst>
            <a:ext uri="{FF2B5EF4-FFF2-40B4-BE49-F238E27FC236}">
              <a16:creationId xmlns:a16="http://schemas.microsoft.com/office/drawing/2014/main" id="{00000000-0008-0000-0400-00001E000000}"/>
            </a:ext>
          </a:extLst>
        </xdr:cNvPr>
        <xdr:cNvSpPr/>
      </xdr:nvSpPr>
      <xdr:spPr>
        <a:xfrm>
          <a:off x="4177189" y="12593003"/>
          <a:ext cx="3680936" cy="547687"/>
        </a:xfrm>
        <a:prstGeom prst="wedgeRoundRectCallout">
          <a:avLst>
            <a:gd name="adj1" fmla="val -23220"/>
            <a:gd name="adj2" fmla="val -8939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奨学金返済相当額の</a:t>
          </a:r>
          <a:r>
            <a:rPr kumimoji="1" lang="ja-JP" altLang="en-US" sz="1100" u="sng">
              <a:latin typeface="HG丸ｺﾞｼｯｸM-PRO" panose="020F0600000000000000" pitchFamily="50" charset="-128"/>
              <a:ea typeface="HG丸ｺﾞｼｯｸM-PRO" panose="020F0600000000000000" pitchFamily="50" charset="-128"/>
            </a:rPr>
            <a:t>支給方法が賞与や一時金の場合</a:t>
          </a:r>
          <a:r>
            <a:rPr kumimoji="1" lang="ja-JP" altLang="en-US" sz="1100">
              <a:latin typeface="HG丸ｺﾞｼｯｸM-PRO" panose="020F0600000000000000" pitchFamily="50" charset="-128"/>
              <a:ea typeface="HG丸ｺﾞｼｯｸM-PRO" panose="020F0600000000000000" pitchFamily="50" charset="-128"/>
            </a:rPr>
            <a:t>、「備考欄」に計算方法・内訳等を記入してください。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297656</xdr:colOff>
      <xdr:row>8</xdr:row>
      <xdr:rowOff>47624</xdr:rowOff>
    </xdr:from>
    <xdr:to>
      <xdr:col>4</xdr:col>
      <xdr:colOff>226219</xdr:colOff>
      <xdr:row>11</xdr:row>
      <xdr:rowOff>285749</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38187" y="2024062"/>
          <a:ext cx="928688" cy="1238250"/>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297657</xdr:colOff>
      <xdr:row>12</xdr:row>
      <xdr:rowOff>-1</xdr:rowOff>
    </xdr:from>
    <xdr:to>
      <xdr:col>4</xdr:col>
      <xdr:colOff>190500</xdr:colOff>
      <xdr:row>13</xdr:row>
      <xdr:rowOff>297656</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738188" y="3309937"/>
          <a:ext cx="892968" cy="631032"/>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214313</xdr:colOff>
      <xdr:row>4</xdr:row>
      <xdr:rowOff>83343</xdr:rowOff>
    </xdr:from>
    <xdr:to>
      <xdr:col>5</xdr:col>
      <xdr:colOff>464344</xdr:colOff>
      <xdr:row>6</xdr:row>
      <xdr:rowOff>190499</xdr:rowOff>
    </xdr:to>
    <xdr:sp macro="" textlink="">
      <xdr:nvSpPr>
        <xdr:cNvPr id="33" name="線吹き出し 1 (枠付き) 32">
          <a:extLst>
            <a:ext uri="{FF2B5EF4-FFF2-40B4-BE49-F238E27FC236}">
              <a16:creationId xmlns:a16="http://schemas.microsoft.com/office/drawing/2014/main" id="{00000000-0008-0000-0400-000021000000}"/>
            </a:ext>
          </a:extLst>
        </xdr:cNvPr>
        <xdr:cNvSpPr/>
      </xdr:nvSpPr>
      <xdr:spPr>
        <a:xfrm>
          <a:off x="1202532" y="1107281"/>
          <a:ext cx="1250156" cy="488156"/>
        </a:xfrm>
        <a:prstGeom prst="borderCallout1">
          <a:avLst>
            <a:gd name="adj1" fmla="val 35417"/>
            <a:gd name="adj2" fmla="val -1437"/>
            <a:gd name="adj3" fmla="val 189072"/>
            <a:gd name="adj4" fmla="val -23966"/>
          </a:avLst>
        </a:prstGeom>
        <a:solidFill>
          <a:schemeClr val="accent3">
            <a:lumMod val="20000"/>
            <a:lumOff val="80000"/>
          </a:schemeClr>
        </a:solidFill>
        <a:ln>
          <a:solidFill>
            <a:srgbClr val="00B05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050">
              <a:solidFill>
                <a:sysClr val="windowText" lastClr="000000"/>
              </a:solidFill>
            </a:rPr>
            <a:t>前年度以前からの継続対象者</a:t>
          </a:r>
        </a:p>
      </xdr:txBody>
    </xdr:sp>
    <xdr:clientData/>
  </xdr:twoCellAnchor>
  <xdr:twoCellAnchor>
    <xdr:from>
      <xdr:col>3</xdr:col>
      <xdr:colOff>176895</xdr:colOff>
      <xdr:row>15</xdr:row>
      <xdr:rowOff>141174</xdr:rowOff>
    </xdr:from>
    <xdr:to>
      <xdr:col>5</xdr:col>
      <xdr:colOff>122465</xdr:colOff>
      <xdr:row>17</xdr:row>
      <xdr:rowOff>107156</xdr:rowOff>
    </xdr:to>
    <xdr:sp macro="" textlink="">
      <xdr:nvSpPr>
        <xdr:cNvPr id="34" name="線吹き出し 1 (枠付き) 33">
          <a:extLst>
            <a:ext uri="{FF2B5EF4-FFF2-40B4-BE49-F238E27FC236}">
              <a16:creationId xmlns:a16="http://schemas.microsoft.com/office/drawing/2014/main" id="{00000000-0008-0000-0400-000022000000}"/>
            </a:ext>
          </a:extLst>
        </xdr:cNvPr>
        <xdr:cNvSpPr/>
      </xdr:nvSpPr>
      <xdr:spPr>
        <a:xfrm>
          <a:off x="1165114" y="4248830"/>
          <a:ext cx="945695" cy="477951"/>
        </a:xfrm>
        <a:prstGeom prst="borderCallout1">
          <a:avLst>
            <a:gd name="adj1" fmla="val 35417"/>
            <a:gd name="adj2" fmla="val -1437"/>
            <a:gd name="adj3" fmla="val -47442"/>
            <a:gd name="adj4" fmla="val -20430"/>
          </a:avLst>
        </a:prstGeom>
        <a:solidFill>
          <a:schemeClr val="accent6">
            <a:lumMod val="20000"/>
            <a:lumOff val="80000"/>
          </a:schemeClr>
        </a:solidFill>
        <a:ln>
          <a:solidFill>
            <a:srgbClr val="FFC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050">
              <a:solidFill>
                <a:sysClr val="windowText" lastClr="000000"/>
              </a:solidFill>
            </a:rPr>
            <a:t>今年度の</a:t>
          </a:r>
          <a:endParaRPr kumimoji="1" lang="en-US" altLang="ja-JP" sz="1050">
            <a:solidFill>
              <a:sysClr val="windowText" lastClr="000000"/>
            </a:solidFill>
          </a:endParaRPr>
        </a:p>
        <a:p>
          <a:pPr algn="l"/>
          <a:r>
            <a:rPr kumimoji="1" lang="ja-JP" altLang="en-US" sz="1050">
              <a:solidFill>
                <a:sysClr val="windowText" lastClr="000000"/>
              </a:solidFill>
            </a:rPr>
            <a:t>新規対象者</a:t>
          </a:r>
        </a:p>
      </xdr:txBody>
    </xdr:sp>
    <xdr:clientData/>
  </xdr:twoCellAnchor>
  <xdr:twoCellAnchor>
    <xdr:from>
      <xdr:col>16</xdr:col>
      <xdr:colOff>47625</xdr:colOff>
      <xdr:row>1</xdr:row>
      <xdr:rowOff>149679</xdr:rowOff>
    </xdr:from>
    <xdr:to>
      <xdr:col>19</xdr:col>
      <xdr:colOff>222818</xdr:colOff>
      <xdr:row>4</xdr:row>
      <xdr:rowOff>137772</xdr:rowOff>
    </xdr:to>
    <xdr:sp macro="" textlink="">
      <xdr:nvSpPr>
        <xdr:cNvPr id="37" name="角丸四角形吹き出し 36">
          <a:extLst>
            <a:ext uri="{FF2B5EF4-FFF2-40B4-BE49-F238E27FC236}">
              <a16:creationId xmlns:a16="http://schemas.microsoft.com/office/drawing/2014/main" id="{00000000-0008-0000-0400-000025000000}"/>
            </a:ext>
          </a:extLst>
        </xdr:cNvPr>
        <xdr:cNvSpPr/>
      </xdr:nvSpPr>
      <xdr:spPr>
        <a:xfrm>
          <a:off x="11822906" y="328273"/>
          <a:ext cx="3116037" cy="833437"/>
        </a:xfrm>
        <a:prstGeom prst="wedgeRoundRectCallout">
          <a:avLst>
            <a:gd name="adj1" fmla="val -62579"/>
            <a:gd name="adj2" fmla="val 130778"/>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tIns="36000" bIns="36000" rtlCol="0" anchor="ctr"/>
        <a:lstStyle/>
        <a:p>
          <a:pPr algn="l"/>
          <a:r>
            <a:rPr kumimoji="1" lang="ja-JP" altLang="en-US" sz="1100">
              <a:latin typeface="HG丸ｺﾞｼｯｸM-PRO" panose="020F0600000000000000" pitchFamily="50" charset="-128"/>
              <a:ea typeface="HG丸ｺﾞｼｯｸM-PRO" panose="020F0600000000000000" pitchFamily="50" charset="-128"/>
            </a:rPr>
            <a:t>継続対象者は、前年度までの対象月数を入力してください。（新規対象者は０を入力。）</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261937</xdr:colOff>
      <xdr:row>0</xdr:row>
      <xdr:rowOff>107156</xdr:rowOff>
    </xdr:from>
    <xdr:to>
      <xdr:col>15</xdr:col>
      <xdr:colOff>571500</xdr:colOff>
      <xdr:row>5</xdr:row>
      <xdr:rowOff>71437</xdr:rowOff>
    </xdr:to>
    <xdr:sp macro="" textlink="">
      <xdr:nvSpPr>
        <xdr:cNvPr id="31" name="角丸四角形吹き出し 30">
          <a:extLst>
            <a:ext uri="{FF2B5EF4-FFF2-40B4-BE49-F238E27FC236}">
              <a16:creationId xmlns:a16="http://schemas.microsoft.com/office/drawing/2014/main" id="{00000000-0008-0000-0400-00001F000000}"/>
            </a:ext>
          </a:extLst>
        </xdr:cNvPr>
        <xdr:cNvSpPr/>
      </xdr:nvSpPr>
      <xdr:spPr>
        <a:xfrm>
          <a:off x="8465343" y="107156"/>
          <a:ext cx="2952751" cy="1166812"/>
        </a:xfrm>
        <a:prstGeom prst="wedgeRoundRectCallout">
          <a:avLst>
            <a:gd name="adj1" fmla="val -46683"/>
            <a:gd name="adj2" fmla="val 6518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tIns="36000" bIns="36000" rtlCol="0" anchor="ctr"/>
        <a:lstStyle/>
        <a:p>
          <a:pPr algn="l"/>
          <a:r>
            <a:rPr kumimoji="1" lang="ja-JP" altLang="en-US" sz="1050" baseline="0">
              <a:latin typeface="HG丸ｺﾞｼｯｸM-PRO" panose="020F0600000000000000" pitchFamily="50" charset="-128"/>
              <a:ea typeface="HG丸ｺﾞｼｯｸM-PRO" panose="020F0600000000000000" pitchFamily="50" charset="-128"/>
            </a:rPr>
            <a:t>次の４要件を全て満たした月から補助対象期間開始</a:t>
          </a:r>
          <a:endParaRPr kumimoji="1" lang="en-US" altLang="ja-JP" sz="1050" baseline="0">
            <a:latin typeface="HG丸ｺﾞｼｯｸM-PRO" panose="020F0600000000000000" pitchFamily="50" charset="-128"/>
            <a:ea typeface="HG丸ｺﾞｼｯｸM-PRO" panose="020F0600000000000000" pitchFamily="50" charset="-128"/>
          </a:endParaRPr>
        </a:p>
        <a:p>
          <a:pPr algn="l"/>
          <a:r>
            <a:rPr kumimoji="1" lang="ja-JP" altLang="en-US" sz="1050" baseline="0">
              <a:latin typeface="HG丸ｺﾞｼｯｸM-PRO" panose="020F0600000000000000" pitchFamily="50" charset="-128"/>
              <a:ea typeface="HG丸ｺﾞｼｯｸM-PRO" panose="020F0600000000000000" pitchFamily="50" charset="-128"/>
            </a:rPr>
            <a:t>①対象者の採用、②奨学金返済手当等制度の創設、③奨学金返済手当等の支給開始、④対象者の奨学金返済開始</a:t>
          </a:r>
          <a:endParaRPr kumimoji="1" lang="en-US" altLang="ja-JP" sz="105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118786</xdr:colOff>
      <xdr:row>28</xdr:row>
      <xdr:rowOff>176416</xdr:rowOff>
    </xdr:from>
    <xdr:to>
      <xdr:col>5</xdr:col>
      <xdr:colOff>738092</xdr:colOff>
      <xdr:row>35</xdr:row>
      <xdr:rowOff>100109</xdr:rowOff>
    </xdr:to>
    <xdr:sp macro="" textlink="">
      <xdr:nvSpPr>
        <xdr:cNvPr id="35" name="二等辺三角形 34">
          <a:extLst>
            <a:ext uri="{FF2B5EF4-FFF2-40B4-BE49-F238E27FC236}">
              <a16:creationId xmlns:a16="http://schemas.microsoft.com/office/drawing/2014/main" id="{00000000-0008-0000-0400-000023000000}"/>
            </a:ext>
          </a:extLst>
        </xdr:cNvPr>
        <xdr:cNvSpPr/>
      </xdr:nvSpPr>
      <xdr:spPr>
        <a:xfrm rot="9207837">
          <a:off x="2105429" y="8408737"/>
          <a:ext cx="619306" cy="1774265"/>
        </a:xfrm>
        <a:prstGeom prst="triangle">
          <a:avLst>
            <a:gd name="adj" fmla="val 100000"/>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26</xdr:row>
      <xdr:rowOff>369094</xdr:rowOff>
    </xdr:from>
    <xdr:to>
      <xdr:col>6</xdr:col>
      <xdr:colOff>789214</xdr:colOff>
      <xdr:row>29</xdr:row>
      <xdr:rowOff>166687</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979714" y="8016308"/>
          <a:ext cx="2762250" cy="627629"/>
        </a:xfrm>
        <a:prstGeom prst="wedgeRoundRectCallout">
          <a:avLst>
            <a:gd name="adj1" fmla="val -11665"/>
            <a:gd name="adj2" fmla="val -109818"/>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プルダウンから該当するものを選択してください。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476249</xdr:colOff>
      <xdr:row>13</xdr:row>
      <xdr:rowOff>275545</xdr:rowOff>
    </xdr:from>
    <xdr:to>
      <xdr:col>19</xdr:col>
      <xdr:colOff>71437</xdr:colOff>
      <xdr:row>18</xdr:row>
      <xdr:rowOff>185738</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7846218" y="3918858"/>
          <a:ext cx="6941344" cy="1053193"/>
        </a:xfrm>
        <a:prstGeom prst="wedgeRoundRectCallout">
          <a:avLst>
            <a:gd name="adj1" fmla="val 60591"/>
            <a:gd name="adj2" fmla="val 6018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36000" tIns="0" rIns="36000" bIns="0" rtlCol="0" anchor="ctr"/>
        <a:lstStyle/>
        <a:p>
          <a:pPr algn="l"/>
          <a:r>
            <a:rPr kumimoji="1" lang="ja-JP" altLang="en-US" sz="1100">
              <a:latin typeface="HG丸ｺﾞｼｯｸM-PRO" panose="020F0600000000000000" pitchFamily="50" charset="-128"/>
              <a:ea typeface="HG丸ｺﾞｼｯｸM-PRO" panose="020F0600000000000000" pitchFamily="50" charset="-128"/>
            </a:rPr>
            <a:t>・月賦返還の場合は月賦額を入力ください。</a:t>
          </a:r>
        </a:p>
        <a:p>
          <a:pPr algn="l"/>
          <a:r>
            <a:rPr kumimoji="1" lang="ja-JP" altLang="en-US" sz="1100">
              <a:latin typeface="HG丸ｺﾞｼｯｸM-PRO" panose="020F0600000000000000" pitchFamily="50" charset="-128"/>
              <a:ea typeface="HG丸ｺﾞｼｯｸM-PRO" panose="020F0600000000000000" pitchFamily="50" charset="-128"/>
            </a:rPr>
            <a:t>・月賦半年賦併用返還の場合は、返還証明書等に記載された返還額から年額（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）を算出し、当該年額を１２で除した額（一月当たりの返済額）を入力してください。</a:t>
          </a:r>
          <a:endParaRPr kumimoji="1" lang="ja-JP" altLang="en-US"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算出する年額は、補助対象期間が例えば７月開始でも、４月～３月の合計返済額となります</a:t>
          </a: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重要</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継続対象者は、前年度の「一月当たりの返済額」を原則上回ることはできません。</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xdr:row>
      <xdr:rowOff>0</xdr:rowOff>
    </xdr:from>
    <xdr:to>
      <xdr:col>28</xdr:col>
      <xdr:colOff>330995</xdr:colOff>
      <xdr:row>3</xdr:row>
      <xdr:rowOff>226219</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5087600" y="171450"/>
          <a:ext cx="4445795" cy="511969"/>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9</xdr:col>
      <xdr:colOff>58239</xdr:colOff>
      <xdr:row>1</xdr:row>
      <xdr:rowOff>25309</xdr:rowOff>
    </xdr:from>
    <xdr:to>
      <xdr:col>18</xdr:col>
      <xdr:colOff>149678</xdr:colOff>
      <xdr:row>3</xdr:row>
      <xdr:rowOff>215809</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126775" y="202202"/>
          <a:ext cx="2853689" cy="639536"/>
        </a:xfrm>
        <a:prstGeom prst="wedgeRoundRectCallout">
          <a:avLst>
            <a:gd name="adj1" fmla="val -60808"/>
            <a:gd name="adj2" fmla="val -2296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申請する事業所が複数箇所ある場合は、事業所ごとに本用紙を作成してください。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1224643</xdr:colOff>
      <xdr:row>8</xdr:row>
      <xdr:rowOff>312964</xdr:rowOff>
    </xdr:from>
    <xdr:to>
      <xdr:col>53</xdr:col>
      <xdr:colOff>0</xdr:colOff>
      <xdr:row>15</xdr:row>
      <xdr:rowOff>27214</xdr:rowOff>
    </xdr:to>
    <xdr:sp macro="" textlink="">
      <xdr:nvSpPr>
        <xdr:cNvPr id="4" name="フローチャート : 代替処理 3">
          <a:extLst>
            <a:ext uri="{FF2B5EF4-FFF2-40B4-BE49-F238E27FC236}">
              <a16:creationId xmlns:a16="http://schemas.microsoft.com/office/drawing/2014/main" id="{00000000-0008-0000-0500-000004000000}"/>
            </a:ext>
          </a:extLst>
        </xdr:cNvPr>
        <xdr:cNvSpPr/>
      </xdr:nvSpPr>
      <xdr:spPr>
        <a:xfrm>
          <a:off x="2530929" y="2122714"/>
          <a:ext cx="17512392" cy="6014357"/>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0</xdr:colOff>
      <xdr:row>15</xdr:row>
      <xdr:rowOff>1</xdr:rowOff>
    </xdr:to>
    <xdr:sp macro="" textlink="">
      <xdr:nvSpPr>
        <xdr:cNvPr id="5" name="フローチャート : 代替処理 3">
          <a:extLst>
            <a:ext uri="{FF2B5EF4-FFF2-40B4-BE49-F238E27FC236}">
              <a16:creationId xmlns:a16="http://schemas.microsoft.com/office/drawing/2014/main" id="{00000000-0008-0000-0500-000005000000}"/>
            </a:ext>
          </a:extLst>
        </xdr:cNvPr>
        <xdr:cNvSpPr/>
      </xdr:nvSpPr>
      <xdr:spPr>
        <a:xfrm>
          <a:off x="8229600" y="1543050"/>
          <a:ext cx="685800"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27213</xdr:colOff>
      <xdr:row>15</xdr:row>
      <xdr:rowOff>1</xdr:rowOff>
    </xdr:to>
    <xdr:sp macro="" textlink="">
      <xdr:nvSpPr>
        <xdr:cNvPr id="6" name="フローチャート : 代替処理 3">
          <a:extLst>
            <a:ext uri="{FF2B5EF4-FFF2-40B4-BE49-F238E27FC236}">
              <a16:creationId xmlns:a16="http://schemas.microsoft.com/office/drawing/2014/main" id="{00000000-0008-0000-0500-000006000000}"/>
            </a:ext>
          </a:extLst>
        </xdr:cNvPr>
        <xdr:cNvSpPr/>
      </xdr:nvSpPr>
      <xdr:spPr>
        <a:xfrm>
          <a:off x="15087600" y="1543050"/>
          <a:ext cx="713013"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0</xdr:colOff>
      <xdr:row>9</xdr:row>
      <xdr:rowOff>0</xdr:rowOff>
    </xdr:from>
    <xdr:to>
      <xdr:col>33</xdr:col>
      <xdr:colOff>27213</xdr:colOff>
      <xdr:row>15</xdr:row>
      <xdr:rowOff>1</xdr:rowOff>
    </xdr:to>
    <xdr:sp macro="" textlink="">
      <xdr:nvSpPr>
        <xdr:cNvPr id="7" name="フローチャート : 代替処理 3">
          <a:extLst>
            <a:ext uri="{FF2B5EF4-FFF2-40B4-BE49-F238E27FC236}">
              <a16:creationId xmlns:a16="http://schemas.microsoft.com/office/drawing/2014/main" id="{00000000-0008-0000-0500-000007000000}"/>
            </a:ext>
          </a:extLst>
        </xdr:cNvPr>
        <xdr:cNvSpPr/>
      </xdr:nvSpPr>
      <xdr:spPr>
        <a:xfrm>
          <a:off x="12319000" y="2146300"/>
          <a:ext cx="713013" cy="59436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27214</xdr:colOff>
      <xdr:row>15</xdr:row>
      <xdr:rowOff>1</xdr:rowOff>
    </xdr:to>
    <xdr:sp macro="" textlink="">
      <xdr:nvSpPr>
        <xdr:cNvPr id="8" name="フローチャート : 代替処理 3">
          <a:extLst>
            <a:ext uri="{FF2B5EF4-FFF2-40B4-BE49-F238E27FC236}">
              <a16:creationId xmlns:a16="http://schemas.microsoft.com/office/drawing/2014/main" id="{00000000-0008-0000-0500-000008000000}"/>
            </a:ext>
          </a:extLst>
        </xdr:cNvPr>
        <xdr:cNvSpPr/>
      </xdr:nvSpPr>
      <xdr:spPr>
        <a:xfrm>
          <a:off x="28803600" y="1543050"/>
          <a:ext cx="713014"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27214</xdr:colOff>
      <xdr:row>15</xdr:row>
      <xdr:rowOff>1</xdr:rowOff>
    </xdr:to>
    <xdr:sp macro="" textlink="">
      <xdr:nvSpPr>
        <xdr:cNvPr id="9" name="フローチャート : 代替処理 3">
          <a:extLst>
            <a:ext uri="{FF2B5EF4-FFF2-40B4-BE49-F238E27FC236}">
              <a16:creationId xmlns:a16="http://schemas.microsoft.com/office/drawing/2014/main" id="{00000000-0008-0000-0500-000009000000}"/>
            </a:ext>
          </a:extLst>
        </xdr:cNvPr>
        <xdr:cNvSpPr/>
      </xdr:nvSpPr>
      <xdr:spPr>
        <a:xfrm>
          <a:off x="35661600" y="1543050"/>
          <a:ext cx="713014"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469899</xdr:colOff>
      <xdr:row>16</xdr:row>
      <xdr:rowOff>285749</xdr:rowOff>
    </xdr:from>
    <xdr:to>
      <xdr:col>20</xdr:col>
      <xdr:colOff>114300</xdr:colOff>
      <xdr:row>17</xdr:row>
      <xdr:rowOff>433726</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4533899" y="8515349"/>
          <a:ext cx="3848101" cy="579777"/>
        </a:xfrm>
        <a:prstGeom prst="wedgeRoundRectCallout">
          <a:avLst>
            <a:gd name="adj1" fmla="val -19564"/>
            <a:gd name="adj2" fmla="val -16113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プルダウンから該当するものを選択してください。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1079047</xdr:colOff>
      <xdr:row>5</xdr:row>
      <xdr:rowOff>44904</xdr:rowOff>
    </xdr:from>
    <xdr:to>
      <xdr:col>11</xdr:col>
      <xdr:colOff>78582</xdr:colOff>
      <xdr:row>6</xdr:row>
      <xdr:rowOff>144236</xdr:rowOff>
    </xdr:to>
    <xdr:sp macro="" textlink="">
      <xdr:nvSpPr>
        <xdr:cNvPr id="11" name="フローチャート: 処理 10">
          <a:extLst>
            <a:ext uri="{FF2B5EF4-FFF2-40B4-BE49-F238E27FC236}">
              <a16:creationId xmlns:a16="http://schemas.microsoft.com/office/drawing/2014/main" id="{00000000-0008-0000-0500-00000B000000}"/>
            </a:ext>
          </a:extLst>
        </xdr:cNvPr>
        <xdr:cNvSpPr/>
      </xdr:nvSpPr>
      <xdr:spPr>
        <a:xfrm>
          <a:off x="2383972" y="1083129"/>
          <a:ext cx="2771435" cy="242207"/>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青の色つきセルは自動入力です。</a:t>
          </a:r>
        </a:p>
      </xdr:txBody>
    </xdr:sp>
    <xdr:clientData/>
  </xdr:twoCellAnchor>
  <xdr:twoCellAnchor>
    <xdr:from>
      <xdr:col>22</xdr:col>
      <xdr:colOff>0</xdr:colOff>
      <xdr:row>9</xdr:row>
      <xdr:rowOff>0</xdr:rowOff>
    </xdr:from>
    <xdr:to>
      <xdr:col>23</xdr:col>
      <xdr:colOff>27213</xdr:colOff>
      <xdr:row>15</xdr:row>
      <xdr:rowOff>1</xdr:rowOff>
    </xdr:to>
    <xdr:sp macro="" textlink="">
      <xdr:nvSpPr>
        <xdr:cNvPr id="12" name="フローチャート : 代替処理 3">
          <a:extLst>
            <a:ext uri="{FF2B5EF4-FFF2-40B4-BE49-F238E27FC236}">
              <a16:creationId xmlns:a16="http://schemas.microsoft.com/office/drawing/2014/main" id="{00000000-0008-0000-0500-00000C000000}"/>
            </a:ext>
          </a:extLst>
        </xdr:cNvPr>
        <xdr:cNvSpPr/>
      </xdr:nvSpPr>
      <xdr:spPr>
        <a:xfrm>
          <a:off x="8782050" y="2143125"/>
          <a:ext cx="713013" cy="59436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0</xdr:colOff>
      <xdr:row>9</xdr:row>
      <xdr:rowOff>0</xdr:rowOff>
    </xdr:from>
    <xdr:to>
      <xdr:col>33</xdr:col>
      <xdr:colOff>27213</xdr:colOff>
      <xdr:row>15</xdr:row>
      <xdr:rowOff>1</xdr:rowOff>
    </xdr:to>
    <xdr:sp macro="" textlink="">
      <xdr:nvSpPr>
        <xdr:cNvPr id="13" name="フローチャート : 代替処理 3">
          <a:extLst>
            <a:ext uri="{FF2B5EF4-FFF2-40B4-BE49-F238E27FC236}">
              <a16:creationId xmlns:a16="http://schemas.microsoft.com/office/drawing/2014/main" id="{00000000-0008-0000-0500-00000D000000}"/>
            </a:ext>
          </a:extLst>
        </xdr:cNvPr>
        <xdr:cNvSpPr/>
      </xdr:nvSpPr>
      <xdr:spPr>
        <a:xfrm>
          <a:off x="12296775" y="2143125"/>
          <a:ext cx="713013" cy="59436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27214</xdr:colOff>
      <xdr:row>15</xdr:row>
      <xdr:rowOff>1</xdr:rowOff>
    </xdr:to>
    <xdr:sp macro="" textlink="">
      <xdr:nvSpPr>
        <xdr:cNvPr id="14" name="フローチャート : 代替処理 3">
          <a:extLst>
            <a:ext uri="{FF2B5EF4-FFF2-40B4-BE49-F238E27FC236}">
              <a16:creationId xmlns:a16="http://schemas.microsoft.com/office/drawing/2014/main" id="{00000000-0008-0000-0500-00000E000000}"/>
            </a:ext>
          </a:extLst>
        </xdr:cNvPr>
        <xdr:cNvSpPr/>
      </xdr:nvSpPr>
      <xdr:spPr>
        <a:xfrm>
          <a:off x="15935325" y="2143125"/>
          <a:ext cx="713014" cy="59436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xdr:colOff>
      <xdr:row>1</xdr:row>
      <xdr:rowOff>190500</xdr:rowOff>
    </xdr:from>
    <xdr:to>
      <xdr:col>52</xdr:col>
      <xdr:colOff>320040</xdr:colOff>
      <xdr:row>6</xdr:row>
      <xdr:rowOff>204107</xdr:rowOff>
    </xdr:to>
    <xdr:sp macro="" textlink="">
      <xdr:nvSpPr>
        <xdr:cNvPr id="15" name="角丸四角形吹き出し 14">
          <a:extLst>
            <a:ext uri="{FF2B5EF4-FFF2-40B4-BE49-F238E27FC236}">
              <a16:creationId xmlns:a16="http://schemas.microsoft.com/office/drawing/2014/main" id="{00000000-0008-0000-0500-00000F000000}"/>
            </a:ext>
          </a:extLst>
        </xdr:cNvPr>
        <xdr:cNvSpPr/>
      </xdr:nvSpPr>
      <xdr:spPr>
        <a:xfrm>
          <a:off x="10366466" y="367393"/>
          <a:ext cx="7370717" cy="1006928"/>
        </a:xfrm>
        <a:prstGeom prst="wedgeRoundRectCallout">
          <a:avLst>
            <a:gd name="adj1" fmla="val -24693"/>
            <a:gd name="adj2" fmla="val -4858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b="0">
              <a:latin typeface="HG丸ｺﾞｼｯｸM-PRO" panose="020F0600000000000000" pitchFamily="50" charset="-128"/>
              <a:ea typeface="HG丸ｺﾞｼｯｸM-PRO" panose="020F0600000000000000" pitchFamily="50" charset="-128"/>
            </a:rPr>
            <a:t>交付申請書提出時点での研修・資格の修了・取得状況を確認し、該当する計画及び実績を選択してください。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→研修を修了済の場合、資格試験を合格済の場合は、</a:t>
          </a:r>
          <a:r>
            <a:rPr kumimoji="1" lang="ja-JP" altLang="en-US" sz="1200" b="0">
              <a:solidFill>
                <a:srgbClr val="FF0000"/>
              </a:solidFill>
              <a:latin typeface="HG丸ｺﾞｼｯｸM-PRO" panose="020F0600000000000000" pitchFamily="50" charset="-128"/>
              <a:ea typeface="HG丸ｺﾞｼｯｸM-PRO" panose="020F0600000000000000" pitchFamily="50" charset="-128"/>
            </a:rPr>
            <a:t>○○○（取得済）</a:t>
          </a:r>
          <a:r>
            <a:rPr kumimoji="1" lang="ja-JP" altLang="en-US" sz="1200" b="0">
              <a:latin typeface="HG丸ｺﾞｼｯｸM-PRO" panose="020F0600000000000000" pitchFamily="50" charset="-128"/>
              <a:ea typeface="HG丸ｺﾞｼｯｸM-PRO" panose="020F0600000000000000" pitchFamily="50" charset="-128"/>
            </a:rPr>
            <a:t>を選択してください。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→資格試験不合格であった場合は、</a:t>
          </a:r>
          <a:r>
            <a:rPr kumimoji="1" lang="ja-JP" altLang="en-US" sz="1200" b="0">
              <a:solidFill>
                <a:srgbClr val="FF0000"/>
              </a:solidFill>
              <a:latin typeface="HG丸ｺﾞｼｯｸM-PRO" panose="020F0600000000000000" pitchFamily="50" charset="-128"/>
              <a:ea typeface="HG丸ｺﾞｼｯｸM-PRO" panose="020F0600000000000000" pitchFamily="50" charset="-128"/>
            </a:rPr>
            <a:t>○○○（不合格）</a:t>
          </a:r>
          <a:r>
            <a:rPr kumimoji="1" lang="ja-JP" altLang="en-US" sz="1200" b="0">
              <a:latin typeface="HG丸ｺﾞｼｯｸM-PRO" panose="020F0600000000000000" pitchFamily="50" charset="-128"/>
              <a:ea typeface="HG丸ｺﾞｼｯｸM-PRO" panose="020F0600000000000000" pitchFamily="50" charset="-128"/>
            </a:rPr>
            <a:t>を選択してください。</a:t>
          </a:r>
          <a:endParaRPr kumimoji="1" lang="en-US" altLang="ja-JP" sz="1200" b="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32"/>
  <sheetViews>
    <sheetView tabSelected="1" view="pageBreakPreview" topLeftCell="A3" zoomScale="90" zoomScaleNormal="100" zoomScaleSheetLayoutView="90" workbookViewId="0">
      <selection activeCell="I4" sqref="I4"/>
    </sheetView>
  </sheetViews>
  <sheetFormatPr defaultColWidth="9" defaultRowHeight="13.5"/>
  <cols>
    <col min="1" max="1" width="2" style="8" customWidth="1"/>
    <col min="2" max="2" width="3.625" style="8" bestFit="1" customWidth="1"/>
    <col min="3" max="4" width="12.25" style="8" customWidth="1"/>
    <col min="5" max="20" width="11.25" style="8" customWidth="1"/>
    <col min="21" max="21" width="1.875" style="8" customWidth="1"/>
    <col min="22" max="24" width="13.75" style="8" customWidth="1"/>
    <col min="25" max="25" width="15.75" style="8" customWidth="1"/>
    <col min="26" max="26" width="8.875" style="8" customWidth="1"/>
    <col min="27" max="27" width="21.125" style="8" customWidth="1"/>
    <col min="28" max="16384" width="9" style="8"/>
  </cols>
  <sheetData>
    <row r="1" spans="1:20" ht="21" customHeight="1">
      <c r="A1" s="78" t="s">
        <v>135</v>
      </c>
    </row>
    <row r="2" spans="1:20" ht="8.25" customHeight="1"/>
    <row r="3" spans="1:20" ht="14.25">
      <c r="T3" s="5" t="s">
        <v>121</v>
      </c>
    </row>
    <row r="4" spans="1:20" ht="29.25" customHeight="1">
      <c r="B4" s="143" t="s">
        <v>19</v>
      </c>
      <c r="C4" s="143"/>
      <c r="D4" s="144"/>
      <c r="E4" s="144"/>
      <c r="F4" s="144"/>
      <c r="G4" s="144"/>
    </row>
    <row r="5" spans="1:20" ht="33" customHeight="1">
      <c r="B5" s="145" t="s">
        <v>20</v>
      </c>
      <c r="C5" s="145"/>
      <c r="D5" s="146"/>
      <c r="E5" s="146"/>
      <c r="F5" s="146"/>
      <c r="G5" s="146"/>
    </row>
    <row r="6" spans="1:20" ht="30.75" customHeight="1">
      <c r="B6" s="145" t="s">
        <v>21</v>
      </c>
      <c r="C6" s="145"/>
      <c r="D6" s="146"/>
      <c r="E6" s="146"/>
      <c r="F6" s="146"/>
      <c r="G6" s="146"/>
    </row>
    <row r="7" spans="1:20" ht="19.5" customHeight="1"/>
    <row r="8" spans="1:20" ht="19.5" customHeight="1">
      <c r="B8" s="142" t="s">
        <v>157</v>
      </c>
      <c r="C8" s="142"/>
      <c r="D8" s="142"/>
      <c r="E8" s="142"/>
      <c r="F8" s="142"/>
      <c r="G8" s="142"/>
      <c r="H8" s="142"/>
      <c r="I8" s="142"/>
      <c r="J8" s="142"/>
      <c r="K8" s="142"/>
      <c r="L8" s="142"/>
      <c r="M8" s="142"/>
      <c r="N8" s="142"/>
      <c r="O8" s="142"/>
      <c r="P8" s="142"/>
      <c r="Q8" s="142"/>
      <c r="R8" s="142"/>
      <c r="S8" s="142"/>
      <c r="T8" s="142"/>
    </row>
    <row r="9" spans="1:20" ht="12" customHeight="1"/>
    <row r="10" spans="1:20" ht="12" customHeight="1"/>
    <row r="11" spans="1:20" ht="24.75" customHeight="1">
      <c r="B11" s="74" t="s">
        <v>122</v>
      </c>
      <c r="H11" s="9" t="s">
        <v>22</v>
      </c>
      <c r="I11" s="136">
        <f>S24</f>
        <v>0</v>
      </c>
      <c r="J11" s="136"/>
      <c r="K11" s="136"/>
      <c r="L11" s="136"/>
      <c r="M11" s="9" t="s">
        <v>23</v>
      </c>
    </row>
    <row r="12" spans="1:20" ht="19.5" customHeight="1"/>
    <row r="13" spans="1:20" ht="19.5" customHeight="1"/>
    <row r="15" spans="1:20">
      <c r="B15" s="80" t="s">
        <v>142</v>
      </c>
    </row>
    <row r="16" spans="1:20" ht="10.5" customHeight="1"/>
    <row r="17" spans="2:20" ht="49.5" customHeight="1">
      <c r="B17" s="44" t="s">
        <v>58</v>
      </c>
      <c r="C17" s="137" t="s">
        <v>24</v>
      </c>
      <c r="D17" s="138"/>
      <c r="E17" s="139" t="s">
        <v>25</v>
      </c>
      <c r="F17" s="140"/>
      <c r="G17" s="139" t="s">
        <v>26</v>
      </c>
      <c r="H17" s="140"/>
      <c r="I17" s="139" t="s">
        <v>27</v>
      </c>
      <c r="J17" s="140"/>
      <c r="K17" s="133" t="s">
        <v>52</v>
      </c>
      <c r="L17" s="141"/>
      <c r="M17" s="133" t="s">
        <v>53</v>
      </c>
      <c r="N17" s="134"/>
      <c r="O17" s="147" t="s">
        <v>123</v>
      </c>
      <c r="P17" s="138"/>
      <c r="Q17" s="135" t="s">
        <v>128</v>
      </c>
      <c r="R17" s="134"/>
      <c r="S17" s="135" t="s">
        <v>124</v>
      </c>
      <c r="T17" s="134"/>
    </row>
    <row r="18" spans="2:20" ht="39" customHeight="1">
      <c r="B18" s="40">
        <v>1</v>
      </c>
      <c r="C18" s="120"/>
      <c r="D18" s="121"/>
      <c r="E18" s="126">
        <f>'【②】 基本情報・返済スケジュール・支給スケジュール'!S36</f>
        <v>0</v>
      </c>
      <c r="F18" s="127"/>
      <c r="G18" s="129"/>
      <c r="H18" s="130"/>
      <c r="I18" s="126">
        <f>IF(G18&lt;&gt;"",E18-G18,E18)</f>
        <v>0</v>
      </c>
      <c r="J18" s="127"/>
      <c r="K18" s="128">
        <f>'【②】 基本情報・返済スケジュール・支給スケジュール'!T21*'【②】 基本情報・返済スケジュール・支給スケジュール'!U21</f>
        <v>0</v>
      </c>
      <c r="L18" s="128"/>
      <c r="M18" s="119">
        <f>MIN('【②】 基本情報・返済スケジュール・支給スケジュール'!U21,'【②】 基本情報・返済スケジュール・支給スケジュール'!U36)*50000</f>
        <v>0</v>
      </c>
      <c r="N18" s="119"/>
      <c r="O18" s="131"/>
      <c r="P18" s="132"/>
      <c r="Q18" s="119" t="str">
        <f>IF(C18&lt;&gt;"",IF('【②】 基本情報・返済スケジュール・支給スケジュール'!U21&gt;='【②】 基本情報・返済スケジュール・支給スケジュール'!U36,IF('【②】 基本情報・返済スケジュール・支給スケジュール'!T21&gt;='【②】 基本情報・返済スケジュール・支給スケジュール'!T36,MIN(I18,K18,M18,O18),"支給額超過"),"支給月数超過"),"")</f>
        <v/>
      </c>
      <c r="R18" s="119"/>
      <c r="S18" s="119" t="str">
        <f>IF(AND(Q18&lt;&gt;"",Q18&lt;&gt;"支給月数超過",Q18&lt;&gt;"支給額超過"),ROUNDDOWN(Q18,-3),"")</f>
        <v/>
      </c>
      <c r="T18" s="119"/>
    </row>
    <row r="19" spans="2:20" ht="39" customHeight="1">
      <c r="B19" s="40">
        <v>2</v>
      </c>
      <c r="C19" s="120"/>
      <c r="D19" s="121"/>
      <c r="E19" s="126">
        <f>'【②】 基本情報・返済スケジュール・支給スケジュール'!S37</f>
        <v>0</v>
      </c>
      <c r="F19" s="127"/>
      <c r="G19" s="129"/>
      <c r="H19" s="130"/>
      <c r="I19" s="126">
        <f t="shared" ref="I19:I22" si="0">IF(G19&lt;&gt;"",E19-G19,E19)</f>
        <v>0</v>
      </c>
      <c r="J19" s="127"/>
      <c r="K19" s="128">
        <f>'【②】 基本情報・返済スケジュール・支給スケジュール'!T22*'【②】 基本情報・返済スケジュール・支給スケジュール'!U22</f>
        <v>0</v>
      </c>
      <c r="L19" s="128"/>
      <c r="M19" s="119">
        <f>MIN('【②】 基本情報・返済スケジュール・支給スケジュール'!U22,'【②】 基本情報・返済スケジュール・支給スケジュール'!U37)*50000</f>
        <v>0</v>
      </c>
      <c r="N19" s="119"/>
      <c r="O19" s="131"/>
      <c r="P19" s="132"/>
      <c r="Q19" s="119" t="str">
        <f>IF(C19&lt;&gt;"",IF('【②】 基本情報・返済スケジュール・支給スケジュール'!U22&gt;='【②】 基本情報・返済スケジュール・支給スケジュール'!U37,IF('【②】 基本情報・返済スケジュール・支給スケジュール'!T22&gt;='【②】 基本情報・返済スケジュール・支給スケジュール'!T37,MIN(I19,K19,M19,O19),"支給額超過"),"支給月数超過"),"")</f>
        <v/>
      </c>
      <c r="R19" s="119"/>
      <c r="S19" s="119" t="str">
        <f t="shared" ref="S19:S23" si="1">IF(AND(Q19&lt;&gt;"",Q19&lt;&gt;"支給月数超過",Q19&lt;&gt;"支給額超過"),ROUNDDOWN(Q19,-3),"")</f>
        <v/>
      </c>
      <c r="T19" s="119"/>
    </row>
    <row r="20" spans="2:20" ht="39" customHeight="1">
      <c r="B20" s="40">
        <v>3</v>
      </c>
      <c r="C20" s="120"/>
      <c r="D20" s="121"/>
      <c r="E20" s="126">
        <f>'【②】 基本情報・返済スケジュール・支給スケジュール'!S38</f>
        <v>0</v>
      </c>
      <c r="F20" s="127"/>
      <c r="G20" s="129"/>
      <c r="H20" s="130"/>
      <c r="I20" s="126">
        <f t="shared" si="0"/>
        <v>0</v>
      </c>
      <c r="J20" s="127"/>
      <c r="K20" s="128">
        <f>'【②】 基本情報・返済スケジュール・支給スケジュール'!T23*'【②】 基本情報・返済スケジュール・支給スケジュール'!U23</f>
        <v>0</v>
      </c>
      <c r="L20" s="128"/>
      <c r="M20" s="119">
        <f>MIN('【②】 基本情報・返済スケジュール・支給スケジュール'!U23,'【②】 基本情報・返済スケジュール・支給スケジュール'!U38)*50000</f>
        <v>0</v>
      </c>
      <c r="N20" s="119"/>
      <c r="O20" s="131"/>
      <c r="P20" s="132"/>
      <c r="Q20" s="119" t="str">
        <f>IF(C20&lt;&gt;"",IF('【②】 基本情報・返済スケジュール・支給スケジュール'!U23&gt;='【②】 基本情報・返済スケジュール・支給スケジュール'!U38,IF('【②】 基本情報・返済スケジュール・支給スケジュール'!T23&gt;='【②】 基本情報・返済スケジュール・支給スケジュール'!T38,MIN(I20,K20,M20,O20),"支給額超過"),"支給月数超過"),"")</f>
        <v/>
      </c>
      <c r="R20" s="119"/>
      <c r="S20" s="119" t="str">
        <f t="shared" si="1"/>
        <v/>
      </c>
      <c r="T20" s="119"/>
    </row>
    <row r="21" spans="2:20" ht="39" customHeight="1">
      <c r="B21" s="40">
        <v>4</v>
      </c>
      <c r="C21" s="120"/>
      <c r="D21" s="121"/>
      <c r="E21" s="126">
        <f>'【②】 基本情報・返済スケジュール・支給スケジュール'!S39</f>
        <v>0</v>
      </c>
      <c r="F21" s="127"/>
      <c r="G21" s="129"/>
      <c r="H21" s="130"/>
      <c r="I21" s="126">
        <f t="shared" si="0"/>
        <v>0</v>
      </c>
      <c r="J21" s="127"/>
      <c r="K21" s="128">
        <f>'【②】 基本情報・返済スケジュール・支給スケジュール'!T24*'【②】 基本情報・返済スケジュール・支給スケジュール'!U24</f>
        <v>0</v>
      </c>
      <c r="L21" s="128"/>
      <c r="M21" s="119">
        <f>MIN('【②】 基本情報・返済スケジュール・支給スケジュール'!U24,'【②】 基本情報・返済スケジュール・支給スケジュール'!U39)*50000</f>
        <v>0</v>
      </c>
      <c r="N21" s="119"/>
      <c r="O21" s="131"/>
      <c r="P21" s="132"/>
      <c r="Q21" s="119" t="str">
        <f>IF(C21&lt;&gt;"",IF('【②】 基本情報・返済スケジュール・支給スケジュール'!U24&gt;='【②】 基本情報・返済スケジュール・支給スケジュール'!U39,IF('【②】 基本情報・返済スケジュール・支給スケジュール'!T24&gt;='【②】 基本情報・返済スケジュール・支給スケジュール'!T39,MIN(I21,K21,M21,O21),"支給額超過"),"支給月数超過"),"")</f>
        <v/>
      </c>
      <c r="R21" s="119"/>
      <c r="S21" s="119" t="str">
        <f t="shared" si="1"/>
        <v/>
      </c>
      <c r="T21" s="119"/>
    </row>
    <row r="22" spans="2:20" ht="39" customHeight="1">
      <c r="B22" s="40">
        <v>5</v>
      </c>
      <c r="C22" s="120"/>
      <c r="D22" s="121"/>
      <c r="E22" s="126">
        <f>'【②】 基本情報・返済スケジュール・支給スケジュール'!S40</f>
        <v>0</v>
      </c>
      <c r="F22" s="127"/>
      <c r="G22" s="129"/>
      <c r="H22" s="130"/>
      <c r="I22" s="126">
        <f t="shared" si="0"/>
        <v>0</v>
      </c>
      <c r="J22" s="127"/>
      <c r="K22" s="128">
        <f>'【②】 基本情報・返済スケジュール・支給スケジュール'!T25*'【②】 基本情報・返済スケジュール・支給スケジュール'!U25</f>
        <v>0</v>
      </c>
      <c r="L22" s="128"/>
      <c r="M22" s="119">
        <f>MIN('【②】 基本情報・返済スケジュール・支給スケジュール'!U25,'【②】 基本情報・返済スケジュール・支給スケジュール'!U40)*50000</f>
        <v>0</v>
      </c>
      <c r="N22" s="119"/>
      <c r="O22" s="131"/>
      <c r="P22" s="132"/>
      <c r="Q22" s="119" t="str">
        <f>IF(C22&lt;&gt;"",IF('【②】 基本情報・返済スケジュール・支給スケジュール'!U25&gt;='【②】 基本情報・返済スケジュール・支給スケジュール'!U40,IF('【②】 基本情報・返済スケジュール・支給スケジュール'!T25&gt;='【②】 基本情報・返済スケジュール・支給スケジュール'!T40,MIN(I22,K22,M22,O22),"支給額超過"),"支給月数超過"),"")</f>
        <v/>
      </c>
      <c r="R22" s="119"/>
      <c r="S22" s="119" t="str">
        <f t="shared" si="1"/>
        <v/>
      </c>
      <c r="T22" s="119"/>
    </row>
    <row r="23" spans="2:20" ht="39" customHeight="1" thickBot="1">
      <c r="B23" s="40">
        <v>6</v>
      </c>
      <c r="C23" s="120"/>
      <c r="D23" s="121"/>
      <c r="E23" s="122">
        <f>'【②】 基本情報・返済スケジュール・支給スケジュール'!S41</f>
        <v>0</v>
      </c>
      <c r="F23" s="123"/>
      <c r="G23" s="124"/>
      <c r="H23" s="125"/>
      <c r="I23" s="126">
        <f>IF(G23&lt;&gt;"",E23-G23,E23)</f>
        <v>0</v>
      </c>
      <c r="J23" s="127"/>
      <c r="K23" s="128">
        <f>'【②】 基本情報・返済スケジュール・支給スケジュール'!T26*'【②】 基本情報・返済スケジュール・支給スケジュール'!U26</f>
        <v>0</v>
      </c>
      <c r="L23" s="128"/>
      <c r="M23" s="119">
        <f>MIN('【②】 基本情報・返済スケジュール・支給スケジュール'!U26,'【②】 基本情報・返済スケジュール・支給スケジュール'!U41)*50000</f>
        <v>0</v>
      </c>
      <c r="N23" s="119"/>
      <c r="O23" s="131"/>
      <c r="P23" s="132"/>
      <c r="Q23" s="119" t="str">
        <f>IF(C23&lt;&gt;"",IF('【②】 基本情報・返済スケジュール・支給スケジュール'!U26&gt;='【②】 基本情報・返済スケジュール・支給スケジュール'!U41,IF('【②】 基本情報・返済スケジュール・支給スケジュール'!T26&gt;='【②】 基本情報・返済スケジュール・支給スケジュール'!T41,MIN(I23,K23,M23,O23),"支給額超過"),"支給月数超過"),"")</f>
        <v/>
      </c>
      <c r="R23" s="119"/>
      <c r="S23" s="119" t="str">
        <f t="shared" si="1"/>
        <v/>
      </c>
      <c r="T23" s="119"/>
    </row>
    <row r="24" spans="2:20" ht="39" customHeight="1" thickBot="1">
      <c r="B24" s="115" t="s">
        <v>28</v>
      </c>
      <c r="C24" s="115"/>
      <c r="D24" s="116"/>
      <c r="E24" s="113">
        <f>SUM(E18:F23)</f>
        <v>0</v>
      </c>
      <c r="F24" s="114"/>
      <c r="G24" s="111"/>
      <c r="H24" s="111"/>
      <c r="I24" s="111"/>
      <c r="J24" s="111"/>
      <c r="K24" s="111"/>
      <c r="L24" s="111"/>
      <c r="M24" s="111"/>
      <c r="N24" s="111"/>
      <c r="O24" s="111"/>
      <c r="P24" s="111"/>
      <c r="Q24" s="111"/>
      <c r="R24" s="111"/>
      <c r="S24" s="117">
        <f>SUM(S18:T23)</f>
        <v>0</v>
      </c>
      <c r="T24" s="118"/>
    </row>
    <row r="26" spans="2:20" ht="21" customHeight="1">
      <c r="B26" s="38" t="s">
        <v>125</v>
      </c>
    </row>
    <row r="27" spans="2:20" ht="21" customHeight="1">
      <c r="B27" s="39" t="s">
        <v>143</v>
      </c>
    </row>
    <row r="28" spans="2:20" ht="21" customHeight="1">
      <c r="B28" s="39" t="s">
        <v>126</v>
      </c>
    </row>
    <row r="29" spans="2:20" ht="21" customHeight="1">
      <c r="B29" s="39" t="s">
        <v>127</v>
      </c>
    </row>
    <row r="30" spans="2:20" ht="21" customHeight="1">
      <c r="B30" s="39" t="s">
        <v>145</v>
      </c>
    </row>
    <row r="31" spans="2:20" ht="21" customHeight="1">
      <c r="B31" s="39" t="s">
        <v>133</v>
      </c>
    </row>
    <row r="32" spans="2:20" ht="21" customHeight="1"/>
  </sheetData>
  <mergeCells count="74">
    <mergeCell ref="O23:P23"/>
    <mergeCell ref="O17:P17"/>
    <mergeCell ref="O18:P18"/>
    <mergeCell ref="O19:P19"/>
    <mergeCell ref="O20:P20"/>
    <mergeCell ref="O21:P21"/>
    <mergeCell ref="B8:T8"/>
    <mergeCell ref="B4:C4"/>
    <mergeCell ref="D4:G4"/>
    <mergeCell ref="B5:C5"/>
    <mergeCell ref="D5:G5"/>
    <mergeCell ref="B6:C6"/>
    <mergeCell ref="D6:G6"/>
    <mergeCell ref="I11:L11"/>
    <mergeCell ref="C17:D17"/>
    <mergeCell ref="E17:F17"/>
    <mergeCell ref="G17:H17"/>
    <mergeCell ref="I17:J17"/>
    <mergeCell ref="K17:L17"/>
    <mergeCell ref="M17:N17"/>
    <mergeCell ref="M19:N19"/>
    <mergeCell ref="C21:D21"/>
    <mergeCell ref="Q17:R17"/>
    <mergeCell ref="S17:T17"/>
    <mergeCell ref="C18:D18"/>
    <mergeCell ref="E18:F18"/>
    <mergeCell ref="G18:H18"/>
    <mergeCell ref="I18:J18"/>
    <mergeCell ref="K18:L18"/>
    <mergeCell ref="M18:N18"/>
    <mergeCell ref="Q18:R18"/>
    <mergeCell ref="S18:T18"/>
    <mergeCell ref="Q19:R19"/>
    <mergeCell ref="S19:T19"/>
    <mergeCell ref="C20:D20"/>
    <mergeCell ref="C19:D19"/>
    <mergeCell ref="E19:F19"/>
    <mergeCell ref="G19:H19"/>
    <mergeCell ref="I19:J19"/>
    <mergeCell ref="K19:L19"/>
    <mergeCell ref="E21:F21"/>
    <mergeCell ref="G21:H21"/>
    <mergeCell ref="I21:J21"/>
    <mergeCell ref="K21:L21"/>
    <mergeCell ref="E20:F20"/>
    <mergeCell ref="G20:H20"/>
    <mergeCell ref="I20:J20"/>
    <mergeCell ref="K20:L20"/>
    <mergeCell ref="I22:J22"/>
    <mergeCell ref="K22:L22"/>
    <mergeCell ref="M22:N22"/>
    <mergeCell ref="Q20:R20"/>
    <mergeCell ref="S20:T20"/>
    <mergeCell ref="M21:N21"/>
    <mergeCell ref="Q21:R21"/>
    <mergeCell ref="S21:T21"/>
    <mergeCell ref="M20:N20"/>
    <mergeCell ref="O22:P22"/>
    <mergeCell ref="E24:F24"/>
    <mergeCell ref="B24:D24"/>
    <mergeCell ref="S24:T24"/>
    <mergeCell ref="Q22:R22"/>
    <mergeCell ref="S22:T22"/>
    <mergeCell ref="C23:D23"/>
    <mergeCell ref="E23:F23"/>
    <mergeCell ref="G23:H23"/>
    <mergeCell ref="I23:J23"/>
    <mergeCell ref="K23:L23"/>
    <mergeCell ref="M23:N23"/>
    <mergeCell ref="Q23:R23"/>
    <mergeCell ref="S23:T23"/>
    <mergeCell ref="C22:D22"/>
    <mergeCell ref="E22:F22"/>
    <mergeCell ref="G22:H22"/>
  </mergeCells>
  <phoneticPr fontId="16"/>
  <printOptions horizontalCentered="1"/>
  <pageMargins left="0.23622047244094491" right="0.23622047244094491" top="0.74803149606299213" bottom="0.74803149606299213" header="0.31496062992125984" footer="0.31496062992125984"/>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V47"/>
  <sheetViews>
    <sheetView view="pageBreakPreview" topLeftCell="A31" zoomScale="80" zoomScaleNormal="100" zoomScaleSheetLayoutView="80" workbookViewId="0">
      <selection activeCell="T23" sqref="T23"/>
    </sheetView>
  </sheetViews>
  <sheetFormatPr defaultColWidth="9" defaultRowHeight="13.5"/>
  <cols>
    <col min="1" max="1" width="1.75" style="1" customWidth="1"/>
    <col min="2" max="2" width="4" style="1" customWidth="1"/>
    <col min="3" max="3" width="7.125" style="1" customWidth="1"/>
    <col min="4" max="5" width="6.625" style="1" customWidth="1"/>
    <col min="6" max="6" width="12.75" style="1" bestFit="1" customWidth="1"/>
    <col min="7" max="13" width="11.5" style="1" customWidth="1"/>
    <col min="14" max="14" width="12.5" style="1" customWidth="1"/>
    <col min="15" max="16" width="11.5" style="1" customWidth="1"/>
    <col min="17" max="17" width="12.875" style="1" customWidth="1"/>
    <col min="18" max="18" width="11.5" style="1" customWidth="1"/>
    <col min="19" max="19" width="13.625" style="1" customWidth="1"/>
    <col min="20" max="20" width="21.125" style="1" customWidth="1"/>
    <col min="21" max="21" width="15.375" style="3" customWidth="1"/>
    <col min="22" max="16384" width="9" style="1"/>
  </cols>
  <sheetData>
    <row r="1" spans="2:22" ht="14.25" customHeight="1">
      <c r="K1" s="41"/>
      <c r="T1" s="41"/>
      <c r="U1" s="41" t="s">
        <v>129</v>
      </c>
    </row>
    <row r="2" spans="2:22" ht="24" customHeight="1">
      <c r="B2" s="183" t="s">
        <v>16</v>
      </c>
      <c r="C2" s="183"/>
      <c r="D2" s="181">
        <f>'【①】 補助金交付申請額・対象者ごと申請額'!D5:G5</f>
        <v>0</v>
      </c>
      <c r="E2" s="181"/>
      <c r="F2" s="181"/>
      <c r="G2" s="181"/>
      <c r="K2" s="41"/>
    </row>
    <row r="3" spans="2:22" ht="15.75" customHeight="1">
      <c r="B3" s="6"/>
      <c r="C3" s="6"/>
      <c r="D3" s="6"/>
      <c r="E3" s="6"/>
      <c r="F3" s="6"/>
      <c r="G3" s="6"/>
      <c r="K3" s="41"/>
      <c r="O3" s="15"/>
      <c r="P3" s="15"/>
    </row>
    <row r="4" spans="2:22" ht="26.25" customHeight="1">
      <c r="B4" s="184" t="s">
        <v>1</v>
      </c>
      <c r="C4" s="184"/>
      <c r="D4" s="182">
        <f>'【①】 補助金交付申請額・対象者ごと申請額'!D4:G4</f>
        <v>0</v>
      </c>
      <c r="E4" s="182"/>
      <c r="F4" s="182"/>
      <c r="G4" s="182"/>
      <c r="K4" s="41"/>
      <c r="O4" s="15"/>
      <c r="P4" s="15"/>
    </row>
    <row r="5" spans="2:22" ht="14.25" customHeight="1">
      <c r="B5" s="11"/>
      <c r="C5" s="11"/>
      <c r="D5" s="3"/>
      <c r="E5" s="3"/>
      <c r="F5" s="3"/>
      <c r="K5" s="41"/>
    </row>
    <row r="6" spans="2:22" ht="15.75" customHeight="1">
      <c r="B6" s="6" t="s">
        <v>18</v>
      </c>
      <c r="F6" s="3"/>
      <c r="G6" s="2"/>
      <c r="H6" s="2"/>
      <c r="I6" s="2"/>
      <c r="R6" s="42"/>
    </row>
    <row r="7" spans="2:22" ht="22.5" customHeight="1">
      <c r="B7" s="185" t="s">
        <v>59</v>
      </c>
      <c r="C7" s="161" t="s">
        <v>0</v>
      </c>
      <c r="D7" s="161"/>
      <c r="E7" s="161"/>
      <c r="F7" s="186" t="s">
        <v>17</v>
      </c>
      <c r="G7" s="186"/>
      <c r="H7" s="171" t="s">
        <v>57</v>
      </c>
      <c r="I7" s="172"/>
      <c r="J7" s="171" t="s">
        <v>146</v>
      </c>
      <c r="K7" s="172"/>
      <c r="L7" s="171" t="s">
        <v>156</v>
      </c>
      <c r="M7" s="172"/>
      <c r="N7" s="177" t="s">
        <v>43</v>
      </c>
      <c r="O7" s="179" t="s">
        <v>147</v>
      </c>
      <c r="P7" s="179" t="s">
        <v>46</v>
      </c>
      <c r="Q7" s="179" t="s">
        <v>45</v>
      </c>
      <c r="R7" s="188"/>
      <c r="S7" s="187"/>
    </row>
    <row r="8" spans="2:22" ht="22.5" customHeight="1">
      <c r="B8" s="185"/>
      <c r="C8" s="161"/>
      <c r="D8" s="161"/>
      <c r="E8" s="161"/>
      <c r="F8" s="186"/>
      <c r="G8" s="186"/>
      <c r="H8" s="173"/>
      <c r="I8" s="174"/>
      <c r="J8" s="173"/>
      <c r="K8" s="174"/>
      <c r="L8" s="173"/>
      <c r="M8" s="174"/>
      <c r="N8" s="178"/>
      <c r="O8" s="180"/>
      <c r="P8" s="180"/>
      <c r="Q8" s="180"/>
      <c r="R8" s="188"/>
      <c r="S8" s="187"/>
    </row>
    <row r="9" spans="2:22" ht="26.25" customHeight="1">
      <c r="B9" s="36">
        <v>1</v>
      </c>
      <c r="C9" s="155">
        <f>'【①】 補助金交付申請額・対象者ごと申請額'!C18:D18</f>
        <v>0</v>
      </c>
      <c r="D9" s="155"/>
      <c r="E9" s="155"/>
      <c r="F9" s="156"/>
      <c r="G9" s="156"/>
      <c r="H9" s="150"/>
      <c r="I9" s="151"/>
      <c r="J9" s="148"/>
      <c r="K9" s="149"/>
      <c r="L9" s="175"/>
      <c r="M9" s="176"/>
      <c r="N9" s="85"/>
      <c r="O9" s="93"/>
      <c r="P9" s="94"/>
      <c r="Q9" s="95">
        <f t="shared" ref="Q9:Q14" si="0">O9+P9</f>
        <v>0</v>
      </c>
      <c r="R9" s="82"/>
      <c r="S9" s="83"/>
    </row>
    <row r="10" spans="2:22" ht="26.25" customHeight="1">
      <c r="B10" s="36">
        <v>2</v>
      </c>
      <c r="C10" s="155">
        <f>'【①】 補助金交付申請額・対象者ごと申請額'!C19:D19</f>
        <v>0</v>
      </c>
      <c r="D10" s="155"/>
      <c r="E10" s="155"/>
      <c r="F10" s="156"/>
      <c r="G10" s="156"/>
      <c r="H10" s="150"/>
      <c r="I10" s="151"/>
      <c r="J10" s="148"/>
      <c r="K10" s="149"/>
      <c r="L10" s="175"/>
      <c r="M10" s="176"/>
      <c r="N10" s="85"/>
      <c r="O10" s="93"/>
      <c r="P10" s="94"/>
      <c r="Q10" s="95">
        <f t="shared" si="0"/>
        <v>0</v>
      </c>
      <c r="R10" s="82"/>
      <c r="S10" s="83"/>
    </row>
    <row r="11" spans="2:22" ht="26.25" customHeight="1">
      <c r="B11" s="36">
        <v>3</v>
      </c>
      <c r="C11" s="155">
        <f>'【①】 補助金交付申請額・対象者ごと申請額'!C20:D20</f>
        <v>0</v>
      </c>
      <c r="D11" s="155"/>
      <c r="E11" s="155"/>
      <c r="F11" s="156"/>
      <c r="G11" s="156"/>
      <c r="H11" s="150"/>
      <c r="I11" s="151"/>
      <c r="J11" s="148"/>
      <c r="K11" s="149"/>
      <c r="L11" s="175"/>
      <c r="M11" s="176"/>
      <c r="N11" s="85"/>
      <c r="O11" s="93"/>
      <c r="P11" s="94"/>
      <c r="Q11" s="95">
        <f t="shared" si="0"/>
        <v>0</v>
      </c>
      <c r="R11" s="82"/>
      <c r="S11" s="83"/>
    </row>
    <row r="12" spans="2:22" ht="26.25" customHeight="1">
      <c r="B12" s="36">
        <v>4</v>
      </c>
      <c r="C12" s="155">
        <f>'【①】 補助金交付申請額・対象者ごと申請額'!C21:D21</f>
        <v>0</v>
      </c>
      <c r="D12" s="155"/>
      <c r="E12" s="155"/>
      <c r="F12" s="156"/>
      <c r="G12" s="156"/>
      <c r="H12" s="150"/>
      <c r="I12" s="151"/>
      <c r="J12" s="148"/>
      <c r="K12" s="149"/>
      <c r="L12" s="175"/>
      <c r="M12" s="176"/>
      <c r="N12" s="85"/>
      <c r="O12" s="93"/>
      <c r="P12" s="94"/>
      <c r="Q12" s="95">
        <f t="shared" si="0"/>
        <v>0</v>
      </c>
      <c r="R12" s="82"/>
      <c r="S12" s="83"/>
      <c r="V12" s="79"/>
    </row>
    <row r="13" spans="2:22" ht="26.25" customHeight="1">
      <c r="B13" s="36">
        <v>5</v>
      </c>
      <c r="C13" s="155">
        <f>'【①】 補助金交付申請額・対象者ごと申請額'!C22:D22</f>
        <v>0</v>
      </c>
      <c r="D13" s="155"/>
      <c r="E13" s="155"/>
      <c r="F13" s="156"/>
      <c r="G13" s="156"/>
      <c r="H13" s="150"/>
      <c r="I13" s="151"/>
      <c r="J13" s="148"/>
      <c r="K13" s="149"/>
      <c r="L13" s="175"/>
      <c r="M13" s="176"/>
      <c r="N13" s="85"/>
      <c r="O13" s="93"/>
      <c r="P13" s="94"/>
      <c r="Q13" s="95">
        <f t="shared" si="0"/>
        <v>0</v>
      </c>
      <c r="R13" s="82"/>
      <c r="S13" s="83"/>
    </row>
    <row r="14" spans="2:22" ht="26.25" customHeight="1">
      <c r="B14" s="36">
        <v>6</v>
      </c>
      <c r="C14" s="155">
        <f>'【①】 補助金交付申請額・対象者ごと申請額'!C23:D23</f>
        <v>0</v>
      </c>
      <c r="D14" s="155"/>
      <c r="E14" s="155"/>
      <c r="F14" s="156"/>
      <c r="G14" s="156"/>
      <c r="H14" s="150"/>
      <c r="I14" s="151"/>
      <c r="J14" s="148"/>
      <c r="K14" s="149"/>
      <c r="L14" s="175"/>
      <c r="M14" s="176"/>
      <c r="N14" s="85"/>
      <c r="O14" s="93"/>
      <c r="P14" s="94"/>
      <c r="Q14" s="95">
        <f t="shared" si="0"/>
        <v>0</v>
      </c>
      <c r="R14" s="82"/>
      <c r="S14" s="83"/>
    </row>
    <row r="15" spans="2:22" ht="10.5" customHeight="1">
      <c r="B15" s="3"/>
      <c r="C15" s="3"/>
      <c r="D15" s="3"/>
      <c r="E15" s="3"/>
      <c r="F15" s="3"/>
      <c r="G15" s="3"/>
      <c r="H15" s="7"/>
      <c r="I15" s="4"/>
      <c r="J15" s="157"/>
      <c r="K15" s="157"/>
    </row>
    <row r="16" spans="2:22" ht="18" customHeight="1">
      <c r="B16" s="11" t="s">
        <v>48</v>
      </c>
      <c r="C16" s="3"/>
      <c r="D16" s="3"/>
      <c r="E16" s="3"/>
      <c r="F16" s="3"/>
      <c r="G16" s="3"/>
      <c r="H16" s="7"/>
      <c r="I16" s="4"/>
      <c r="J16" s="10"/>
      <c r="K16" s="10"/>
    </row>
    <row r="17" spans="2:21" ht="22.5" customHeight="1">
      <c r="B17" s="11" t="s">
        <v>47</v>
      </c>
      <c r="C17" s="3"/>
      <c r="D17" s="3"/>
      <c r="E17" s="3"/>
      <c r="F17" s="3"/>
      <c r="G17" s="3"/>
      <c r="H17" s="7"/>
      <c r="I17" s="4"/>
      <c r="J17" s="10"/>
      <c r="K17" s="10"/>
    </row>
    <row r="18" spans="2:21" ht="12.75" customHeight="1">
      <c r="B18" s="11"/>
      <c r="C18" s="3"/>
      <c r="D18" s="3"/>
      <c r="E18" s="3"/>
      <c r="F18" s="3"/>
      <c r="G18" s="3"/>
      <c r="H18" s="7"/>
      <c r="I18" s="4"/>
      <c r="J18" s="10"/>
      <c r="K18" s="10"/>
    </row>
    <row r="19" spans="2:21" ht="20.25" customHeight="1">
      <c r="B19" s="6" t="s">
        <v>49</v>
      </c>
      <c r="F19" s="3"/>
      <c r="G19" s="2"/>
      <c r="H19" s="2"/>
      <c r="I19" s="2"/>
      <c r="S19" s="42"/>
      <c r="U19" s="3" t="s">
        <v>30</v>
      </c>
    </row>
    <row r="20" spans="2:21" ht="40.5" customHeight="1">
      <c r="B20" s="45" t="s">
        <v>60</v>
      </c>
      <c r="C20" s="158" t="s">
        <v>2</v>
      </c>
      <c r="D20" s="159"/>
      <c r="E20" s="160"/>
      <c r="F20" s="46" t="s">
        <v>50</v>
      </c>
      <c r="G20" s="45" t="s">
        <v>29</v>
      </c>
      <c r="H20" s="45" t="s">
        <v>4</v>
      </c>
      <c r="I20" s="45" t="s">
        <v>5</v>
      </c>
      <c r="J20" s="45" t="s">
        <v>6</v>
      </c>
      <c r="K20" s="45" t="s">
        <v>7</v>
      </c>
      <c r="L20" s="45" t="s">
        <v>8</v>
      </c>
      <c r="M20" s="45" t="s">
        <v>9</v>
      </c>
      <c r="N20" s="45" t="s">
        <v>10</v>
      </c>
      <c r="O20" s="45" t="s">
        <v>11</v>
      </c>
      <c r="P20" s="45" t="s">
        <v>12</v>
      </c>
      <c r="Q20" s="45" t="s">
        <v>13</v>
      </c>
      <c r="R20" s="45" t="s">
        <v>14</v>
      </c>
      <c r="S20" s="46" t="s">
        <v>95</v>
      </c>
      <c r="T20" s="47" t="s">
        <v>89</v>
      </c>
      <c r="U20" s="47" t="s">
        <v>94</v>
      </c>
    </row>
    <row r="21" spans="2:21" ht="27" customHeight="1">
      <c r="B21" s="37">
        <v>1</v>
      </c>
      <c r="C21" s="152">
        <f t="shared" ref="C21:C26" si="1">C9</f>
        <v>0</v>
      </c>
      <c r="D21" s="153"/>
      <c r="E21" s="154"/>
      <c r="F21" s="13"/>
      <c r="G21" s="96"/>
      <c r="H21" s="96"/>
      <c r="I21" s="96"/>
      <c r="J21" s="96"/>
      <c r="K21" s="96"/>
      <c r="L21" s="96"/>
      <c r="M21" s="96"/>
      <c r="N21" s="96"/>
      <c r="O21" s="96"/>
      <c r="P21" s="96"/>
      <c r="Q21" s="96"/>
      <c r="R21" s="96"/>
      <c r="S21" s="98">
        <f t="shared" ref="S21:S26" si="2">SUM(G21:R21)</f>
        <v>0</v>
      </c>
      <c r="T21" s="99"/>
      <c r="U21" s="100"/>
    </row>
    <row r="22" spans="2:21" ht="27" customHeight="1">
      <c r="B22" s="37">
        <v>2</v>
      </c>
      <c r="C22" s="152">
        <f t="shared" si="1"/>
        <v>0</v>
      </c>
      <c r="D22" s="153"/>
      <c r="E22" s="154"/>
      <c r="F22" s="13"/>
      <c r="G22" s="96"/>
      <c r="H22" s="96"/>
      <c r="I22" s="96"/>
      <c r="J22" s="96"/>
      <c r="K22" s="96"/>
      <c r="L22" s="96"/>
      <c r="M22" s="96"/>
      <c r="N22" s="96"/>
      <c r="O22" s="96"/>
      <c r="P22" s="96"/>
      <c r="Q22" s="96"/>
      <c r="R22" s="96"/>
      <c r="S22" s="98">
        <f t="shared" si="2"/>
        <v>0</v>
      </c>
      <c r="T22" s="99"/>
      <c r="U22" s="100"/>
    </row>
    <row r="23" spans="2:21" ht="27" customHeight="1">
      <c r="B23" s="37">
        <v>3</v>
      </c>
      <c r="C23" s="152">
        <f t="shared" si="1"/>
        <v>0</v>
      </c>
      <c r="D23" s="153"/>
      <c r="E23" s="154"/>
      <c r="F23" s="13"/>
      <c r="G23" s="96"/>
      <c r="H23" s="96"/>
      <c r="I23" s="96"/>
      <c r="J23" s="96"/>
      <c r="K23" s="96"/>
      <c r="L23" s="96"/>
      <c r="M23" s="96"/>
      <c r="N23" s="96"/>
      <c r="O23" s="96"/>
      <c r="P23" s="96"/>
      <c r="Q23" s="96"/>
      <c r="R23" s="96"/>
      <c r="S23" s="98">
        <f t="shared" si="2"/>
        <v>0</v>
      </c>
      <c r="T23" s="99"/>
      <c r="U23" s="100"/>
    </row>
    <row r="24" spans="2:21" ht="27" customHeight="1">
      <c r="B24" s="37">
        <v>4</v>
      </c>
      <c r="C24" s="152">
        <f t="shared" si="1"/>
        <v>0</v>
      </c>
      <c r="D24" s="153"/>
      <c r="E24" s="154"/>
      <c r="F24" s="13"/>
      <c r="G24" s="96"/>
      <c r="H24" s="96"/>
      <c r="I24" s="96"/>
      <c r="J24" s="96"/>
      <c r="K24" s="96"/>
      <c r="L24" s="96"/>
      <c r="M24" s="96"/>
      <c r="N24" s="96"/>
      <c r="O24" s="96"/>
      <c r="P24" s="96"/>
      <c r="Q24" s="96"/>
      <c r="R24" s="96"/>
      <c r="S24" s="98">
        <f t="shared" si="2"/>
        <v>0</v>
      </c>
      <c r="T24" s="99"/>
      <c r="U24" s="100"/>
    </row>
    <row r="25" spans="2:21" ht="27" customHeight="1">
      <c r="B25" s="37">
        <v>5</v>
      </c>
      <c r="C25" s="152">
        <f t="shared" si="1"/>
        <v>0</v>
      </c>
      <c r="D25" s="153"/>
      <c r="E25" s="154"/>
      <c r="F25" s="13"/>
      <c r="G25" s="96"/>
      <c r="H25" s="96"/>
      <c r="I25" s="96"/>
      <c r="J25" s="96"/>
      <c r="K25" s="96"/>
      <c r="L25" s="96"/>
      <c r="M25" s="96"/>
      <c r="N25" s="96"/>
      <c r="O25" s="96"/>
      <c r="P25" s="96"/>
      <c r="Q25" s="96"/>
      <c r="R25" s="96"/>
      <c r="S25" s="98">
        <f t="shared" si="2"/>
        <v>0</v>
      </c>
      <c r="T25" s="99"/>
      <c r="U25" s="100"/>
    </row>
    <row r="26" spans="2:21" ht="27" customHeight="1" thickBot="1">
      <c r="B26" s="43">
        <v>6</v>
      </c>
      <c r="C26" s="162">
        <f t="shared" si="1"/>
        <v>0</v>
      </c>
      <c r="D26" s="163"/>
      <c r="E26" s="164"/>
      <c r="F26" s="14"/>
      <c r="G26" s="97"/>
      <c r="H26" s="97"/>
      <c r="I26" s="97"/>
      <c r="J26" s="97"/>
      <c r="K26" s="97"/>
      <c r="L26" s="97"/>
      <c r="M26" s="97"/>
      <c r="N26" s="97"/>
      <c r="O26" s="97"/>
      <c r="P26" s="97"/>
      <c r="Q26" s="97"/>
      <c r="R26" s="97"/>
      <c r="S26" s="101">
        <f t="shared" si="2"/>
        <v>0</v>
      </c>
      <c r="T26" s="102"/>
      <c r="U26" s="103"/>
    </row>
    <row r="27" spans="2:21" ht="35.1" customHeight="1" thickBot="1">
      <c r="B27" s="165" t="s">
        <v>15</v>
      </c>
      <c r="C27" s="166"/>
      <c r="D27" s="166"/>
      <c r="E27" s="166"/>
      <c r="F27" s="167"/>
      <c r="G27" s="168"/>
      <c r="H27" s="169"/>
      <c r="I27" s="169"/>
      <c r="J27" s="169"/>
      <c r="K27" s="169"/>
      <c r="L27" s="169"/>
      <c r="M27" s="169"/>
      <c r="N27" s="169"/>
      <c r="O27" s="169"/>
      <c r="P27" s="169"/>
      <c r="Q27" s="169"/>
      <c r="R27" s="169"/>
      <c r="S27" s="169"/>
      <c r="T27" s="169"/>
      <c r="U27" s="170"/>
    </row>
    <row r="28" spans="2:21" ht="11.25" customHeight="1">
      <c r="B28" s="6"/>
      <c r="F28" s="3"/>
      <c r="G28" s="2"/>
      <c r="H28" s="2"/>
      <c r="I28" s="2"/>
    </row>
    <row r="29" spans="2:21" ht="18.75" customHeight="1">
      <c r="B29" s="6" t="s">
        <v>130</v>
      </c>
      <c r="F29" s="3"/>
      <c r="G29" s="2"/>
      <c r="H29" s="2"/>
      <c r="I29" s="2"/>
    </row>
    <row r="30" spans="2:21" ht="18" customHeight="1">
      <c r="B30" s="34" t="s">
        <v>51</v>
      </c>
      <c r="F30" s="3"/>
      <c r="G30" s="2"/>
      <c r="H30" s="2"/>
      <c r="I30" s="2"/>
    </row>
    <row r="31" spans="2:21" ht="18" customHeight="1">
      <c r="B31" s="34" t="s">
        <v>137</v>
      </c>
      <c r="F31" s="3"/>
      <c r="G31" s="2"/>
      <c r="H31" s="2"/>
      <c r="I31" s="2"/>
    </row>
    <row r="32" spans="2:21" ht="18" customHeight="1">
      <c r="B32" s="34" t="s">
        <v>131</v>
      </c>
      <c r="F32" s="3"/>
      <c r="G32" s="2"/>
      <c r="H32" s="2"/>
      <c r="I32" s="2"/>
    </row>
    <row r="33" spans="2:21" ht="10.5" customHeight="1">
      <c r="F33" s="3"/>
      <c r="G33" s="2"/>
      <c r="H33" s="2"/>
      <c r="I33" s="2"/>
    </row>
    <row r="34" spans="2:21" ht="20.25" customHeight="1">
      <c r="B34" s="6" t="s">
        <v>90</v>
      </c>
      <c r="F34" s="3"/>
      <c r="G34" s="2"/>
      <c r="H34" s="2"/>
      <c r="I34" s="2"/>
      <c r="S34" s="42"/>
      <c r="U34" s="3" t="s">
        <v>30</v>
      </c>
    </row>
    <row r="35" spans="2:21" ht="40.5" customHeight="1">
      <c r="B35" s="45" t="s">
        <v>60</v>
      </c>
      <c r="C35" s="158" t="s">
        <v>2</v>
      </c>
      <c r="D35" s="159"/>
      <c r="E35" s="160"/>
      <c r="F35" s="46" t="s">
        <v>91</v>
      </c>
      <c r="G35" s="45" t="s">
        <v>3</v>
      </c>
      <c r="H35" s="45" t="s">
        <v>4</v>
      </c>
      <c r="I35" s="45" t="s">
        <v>5</v>
      </c>
      <c r="J35" s="45" t="s">
        <v>6</v>
      </c>
      <c r="K35" s="45" t="s">
        <v>7</v>
      </c>
      <c r="L35" s="45" t="s">
        <v>8</v>
      </c>
      <c r="M35" s="45" t="s">
        <v>9</v>
      </c>
      <c r="N35" s="45" t="s">
        <v>10</v>
      </c>
      <c r="O35" s="45" t="s">
        <v>11</v>
      </c>
      <c r="P35" s="45" t="s">
        <v>12</v>
      </c>
      <c r="Q35" s="45" t="s">
        <v>13</v>
      </c>
      <c r="R35" s="45" t="s">
        <v>14</v>
      </c>
      <c r="S35" s="46" t="s">
        <v>96</v>
      </c>
      <c r="T35" s="47" t="s">
        <v>31</v>
      </c>
      <c r="U35" s="47" t="s">
        <v>93</v>
      </c>
    </row>
    <row r="36" spans="2:21" ht="27" customHeight="1">
      <c r="B36" s="37">
        <v>1</v>
      </c>
      <c r="C36" s="152">
        <f t="shared" ref="C36:C41" si="3">C21</f>
        <v>0</v>
      </c>
      <c r="D36" s="153"/>
      <c r="E36" s="154"/>
      <c r="F36" s="12"/>
      <c r="G36" s="96"/>
      <c r="H36" s="96"/>
      <c r="I36" s="96"/>
      <c r="J36" s="96"/>
      <c r="K36" s="96"/>
      <c r="L36" s="96"/>
      <c r="M36" s="96"/>
      <c r="N36" s="96"/>
      <c r="O36" s="96"/>
      <c r="P36" s="96"/>
      <c r="Q36" s="96"/>
      <c r="R36" s="96"/>
      <c r="S36" s="98">
        <f>SUM(G36:R36)</f>
        <v>0</v>
      </c>
      <c r="T36" s="104" t="str">
        <f>IF(S36&lt;&gt;0,S36/U36,"")</f>
        <v/>
      </c>
      <c r="U36" s="105"/>
    </row>
    <row r="37" spans="2:21" ht="27" customHeight="1">
      <c r="B37" s="37">
        <v>2</v>
      </c>
      <c r="C37" s="152">
        <f t="shared" si="3"/>
        <v>0</v>
      </c>
      <c r="D37" s="153"/>
      <c r="E37" s="154"/>
      <c r="F37" s="12"/>
      <c r="G37" s="96"/>
      <c r="H37" s="96"/>
      <c r="I37" s="96"/>
      <c r="J37" s="96"/>
      <c r="K37" s="96"/>
      <c r="L37" s="96"/>
      <c r="M37" s="96"/>
      <c r="N37" s="96"/>
      <c r="O37" s="96"/>
      <c r="P37" s="96"/>
      <c r="Q37" s="96"/>
      <c r="R37" s="96"/>
      <c r="S37" s="98">
        <f t="shared" ref="S37:S41" si="4">SUM(G37:R37)</f>
        <v>0</v>
      </c>
      <c r="T37" s="104" t="str">
        <f t="shared" ref="T37:T41" si="5">IF(S37&lt;&gt;0,S37/U37,"")</f>
        <v/>
      </c>
      <c r="U37" s="105"/>
    </row>
    <row r="38" spans="2:21" ht="27" customHeight="1">
      <c r="B38" s="37">
        <v>3</v>
      </c>
      <c r="C38" s="152">
        <f t="shared" si="3"/>
        <v>0</v>
      </c>
      <c r="D38" s="153"/>
      <c r="E38" s="154"/>
      <c r="F38" s="12"/>
      <c r="G38" s="96"/>
      <c r="H38" s="96"/>
      <c r="I38" s="96"/>
      <c r="J38" s="96"/>
      <c r="K38" s="96"/>
      <c r="L38" s="96"/>
      <c r="M38" s="96"/>
      <c r="N38" s="96"/>
      <c r="O38" s="96"/>
      <c r="P38" s="96"/>
      <c r="Q38" s="96"/>
      <c r="R38" s="96"/>
      <c r="S38" s="98">
        <f t="shared" si="4"/>
        <v>0</v>
      </c>
      <c r="T38" s="104" t="str">
        <f t="shared" si="5"/>
        <v/>
      </c>
      <c r="U38" s="105"/>
    </row>
    <row r="39" spans="2:21" ht="27" customHeight="1">
      <c r="B39" s="37">
        <v>4</v>
      </c>
      <c r="C39" s="152">
        <f t="shared" si="3"/>
        <v>0</v>
      </c>
      <c r="D39" s="153"/>
      <c r="E39" s="154"/>
      <c r="F39" s="12"/>
      <c r="G39" s="96"/>
      <c r="H39" s="96"/>
      <c r="I39" s="96"/>
      <c r="J39" s="96"/>
      <c r="K39" s="96"/>
      <c r="L39" s="96"/>
      <c r="M39" s="96"/>
      <c r="N39" s="96"/>
      <c r="O39" s="96"/>
      <c r="P39" s="96"/>
      <c r="Q39" s="96"/>
      <c r="R39" s="96"/>
      <c r="S39" s="98">
        <f t="shared" si="4"/>
        <v>0</v>
      </c>
      <c r="T39" s="104" t="str">
        <f t="shared" si="5"/>
        <v/>
      </c>
      <c r="U39" s="105"/>
    </row>
    <row r="40" spans="2:21" ht="27" customHeight="1">
      <c r="B40" s="37">
        <v>5</v>
      </c>
      <c r="C40" s="152">
        <f t="shared" si="3"/>
        <v>0</v>
      </c>
      <c r="D40" s="153"/>
      <c r="E40" s="154"/>
      <c r="F40" s="12"/>
      <c r="G40" s="96"/>
      <c r="H40" s="96"/>
      <c r="I40" s="96"/>
      <c r="J40" s="96"/>
      <c r="K40" s="96"/>
      <c r="L40" s="96"/>
      <c r="M40" s="96"/>
      <c r="N40" s="96"/>
      <c r="O40" s="96"/>
      <c r="P40" s="96"/>
      <c r="Q40" s="96"/>
      <c r="R40" s="96"/>
      <c r="S40" s="98">
        <f t="shared" si="4"/>
        <v>0</v>
      </c>
      <c r="T40" s="104" t="str">
        <f t="shared" si="5"/>
        <v/>
      </c>
      <c r="U40" s="105"/>
    </row>
    <row r="41" spans="2:21" ht="27" customHeight="1" thickBot="1">
      <c r="B41" s="43">
        <v>6</v>
      </c>
      <c r="C41" s="152">
        <f t="shared" si="3"/>
        <v>0</v>
      </c>
      <c r="D41" s="153"/>
      <c r="E41" s="154"/>
      <c r="F41" s="12"/>
      <c r="G41" s="97"/>
      <c r="H41" s="97"/>
      <c r="I41" s="97"/>
      <c r="J41" s="97"/>
      <c r="K41" s="97"/>
      <c r="L41" s="97"/>
      <c r="M41" s="97"/>
      <c r="N41" s="97"/>
      <c r="O41" s="97"/>
      <c r="P41" s="97"/>
      <c r="Q41" s="97"/>
      <c r="R41" s="97"/>
      <c r="S41" s="101">
        <f t="shared" si="4"/>
        <v>0</v>
      </c>
      <c r="T41" s="104" t="str">
        <f t="shared" si="5"/>
        <v/>
      </c>
      <c r="U41" s="105"/>
    </row>
    <row r="42" spans="2:21" ht="35.1" customHeight="1" thickBot="1">
      <c r="B42" s="165" t="s">
        <v>15</v>
      </c>
      <c r="C42" s="166"/>
      <c r="D42" s="166"/>
      <c r="E42" s="166"/>
      <c r="F42" s="167"/>
      <c r="G42" s="168"/>
      <c r="H42" s="169"/>
      <c r="I42" s="169"/>
      <c r="J42" s="169"/>
      <c r="K42" s="169"/>
      <c r="L42" s="169"/>
      <c r="M42" s="169"/>
      <c r="N42" s="169"/>
      <c r="O42" s="169"/>
      <c r="P42" s="169"/>
      <c r="Q42" s="169"/>
      <c r="R42" s="169"/>
      <c r="S42" s="169"/>
      <c r="T42" s="169"/>
      <c r="U42" s="170"/>
    </row>
    <row r="43" spans="2:21" ht="11.25" customHeight="1">
      <c r="B43" s="6"/>
    </row>
    <row r="44" spans="2:21" ht="21" customHeight="1">
      <c r="B44" s="6" t="s">
        <v>148</v>
      </c>
    </row>
    <row r="45" spans="2:21" ht="21" customHeight="1">
      <c r="B45" s="34" t="s">
        <v>92</v>
      </c>
    </row>
    <row r="46" spans="2:21" ht="21" customHeight="1">
      <c r="B46" s="34" t="s">
        <v>154</v>
      </c>
    </row>
    <row r="47" spans="2:21" ht="24.95" customHeight="1"/>
  </sheetData>
  <mergeCells count="65">
    <mergeCell ref="G42:U42"/>
    <mergeCell ref="S7:S8"/>
    <mergeCell ref="J7:K8"/>
    <mergeCell ref="F13:G13"/>
    <mergeCell ref="F14:G14"/>
    <mergeCell ref="B42:F42"/>
    <mergeCell ref="C14:E14"/>
    <mergeCell ref="C36:E36"/>
    <mergeCell ref="C37:E37"/>
    <mergeCell ref="C40:E40"/>
    <mergeCell ref="C41:E41"/>
    <mergeCell ref="C35:E35"/>
    <mergeCell ref="R7:R8"/>
    <mergeCell ref="P7:P8"/>
    <mergeCell ref="Q7:Q8"/>
    <mergeCell ref="H7:I8"/>
    <mergeCell ref="C10:E10"/>
    <mergeCell ref="B7:B8"/>
    <mergeCell ref="F7:G8"/>
    <mergeCell ref="F9:G9"/>
    <mergeCell ref="F10:G10"/>
    <mergeCell ref="O7:O8"/>
    <mergeCell ref="D2:G2"/>
    <mergeCell ref="D4:G4"/>
    <mergeCell ref="C9:E9"/>
    <mergeCell ref="B2:C2"/>
    <mergeCell ref="B4:C4"/>
    <mergeCell ref="F11:G11"/>
    <mergeCell ref="C7:E8"/>
    <mergeCell ref="C26:E26"/>
    <mergeCell ref="B27:F27"/>
    <mergeCell ref="C38:E38"/>
    <mergeCell ref="G27:U27"/>
    <mergeCell ref="L7:M8"/>
    <mergeCell ref="L9:M9"/>
    <mergeCell ref="L10:M10"/>
    <mergeCell ref="L11:M11"/>
    <mergeCell ref="L12:M12"/>
    <mergeCell ref="L13:M13"/>
    <mergeCell ref="L14:M14"/>
    <mergeCell ref="J9:K9"/>
    <mergeCell ref="H9:I9"/>
    <mergeCell ref="N7:N8"/>
    <mergeCell ref="C39:E39"/>
    <mergeCell ref="C20:E20"/>
    <mergeCell ref="C21:E21"/>
    <mergeCell ref="C22:E22"/>
    <mergeCell ref="C23:E23"/>
    <mergeCell ref="C24:E24"/>
    <mergeCell ref="J14:K14"/>
    <mergeCell ref="H10:I10"/>
    <mergeCell ref="H11:I11"/>
    <mergeCell ref="H12:I12"/>
    <mergeCell ref="C25:E25"/>
    <mergeCell ref="C11:E11"/>
    <mergeCell ref="C13:E13"/>
    <mergeCell ref="C12:E12"/>
    <mergeCell ref="F12:G12"/>
    <mergeCell ref="J15:K15"/>
    <mergeCell ref="H13:I13"/>
    <mergeCell ref="H14:I14"/>
    <mergeCell ref="J10:K10"/>
    <mergeCell ref="J11:K11"/>
    <mergeCell ref="J12:K12"/>
    <mergeCell ref="J13:K13"/>
  </mergeCells>
  <phoneticPr fontId="16"/>
  <dataValidations count="4">
    <dataValidation type="list" allowBlank="1" showInputMessage="1" showErrorMessage="1" sqref="F21:F26" xr:uid="{00000000-0002-0000-0100-000000000000}">
      <formula1>"月賦,月賦半年賦併用,半年賦,年賦,その他"</formula1>
    </dataValidation>
    <dataValidation type="list" allowBlank="1" showInputMessage="1" showErrorMessage="1" sqref="H9:I14" xr:uid="{00000000-0002-0000-0100-000001000000}">
      <formula1>"初任者研修,実務者研修,介護福祉士,社会福祉士,精神保健福祉士,公認心理師"</formula1>
    </dataValidation>
    <dataValidation type="list" allowBlank="1" showInputMessage="1" showErrorMessage="1" sqref="F36:F41" xr:uid="{00000000-0002-0000-0100-000002000000}">
      <formula1>"手当,一時金,基本給,その他"</formula1>
    </dataValidation>
    <dataValidation type="list" allowBlank="1" showInputMessage="1" showErrorMessage="1" sqref="J9:K14" xr:uid="{00000000-0002-0000-0100-000003000000}">
      <formula1>"初任者研修,実務者研修,初任者研修及び実務者研修,実務者研修及び介護福祉士,介護福祉士,社会福祉士,精神保健福祉士,公認心理師"</formula1>
    </dataValidation>
  </dataValidations>
  <pageMargins left="0.70866141732283472" right="0.70866141732283472" top="0.59055118110236227" bottom="0.15748031496062992" header="0.31496062992125984" footer="0.31496062992125984"/>
  <pageSetup paperSize="9" scale="55" orientation="landscape" r:id="rId1"/>
  <ignoredErrors>
    <ignoredError sqref="C9:C14"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D48"/>
  <sheetViews>
    <sheetView view="pageBreakPreview" zoomScale="80" zoomScaleNormal="100" zoomScaleSheetLayoutView="80" workbookViewId="0">
      <selection activeCell="Q12" sqref="Q12"/>
    </sheetView>
  </sheetViews>
  <sheetFormatPr defaultColWidth="9" defaultRowHeight="13.5"/>
  <cols>
    <col min="1" max="1" width="3" style="17" customWidth="1"/>
    <col min="2" max="2" width="14.125" style="17" customWidth="1"/>
    <col min="3" max="3" width="16.375" style="17" customWidth="1"/>
    <col min="4" max="4" width="6.125" style="17" customWidth="1"/>
    <col min="5" max="5" width="2.625" style="17" customWidth="1"/>
    <col min="6" max="6" width="4.375" style="17" customWidth="1"/>
    <col min="7" max="7" width="3.25" style="17" customWidth="1"/>
    <col min="8" max="8" width="3.375" style="17" bestFit="1" customWidth="1"/>
    <col min="9" max="9" width="6.125" style="17" customWidth="1"/>
    <col min="10" max="10" width="2.875" style="17" customWidth="1"/>
    <col min="11" max="11" width="4.375" style="17" customWidth="1"/>
    <col min="12" max="12" width="3.25" style="17" customWidth="1"/>
    <col min="13" max="13" width="9.25" style="17" customWidth="1"/>
    <col min="14" max="14" width="6.125" style="17" customWidth="1"/>
    <col min="15" max="15" width="3.875" style="17" customWidth="1"/>
    <col min="16" max="16" width="4.375" style="17" customWidth="1"/>
    <col min="17" max="17" width="3" style="17" customWidth="1"/>
    <col min="18" max="18" width="3.25" style="17" customWidth="1"/>
    <col min="19" max="19" width="6.125" style="17" customWidth="1"/>
    <col min="20" max="20" width="2.375" style="17" customWidth="1"/>
    <col min="21" max="21" width="4.375" style="17" customWidth="1"/>
    <col min="22" max="22" width="2.625" style="17" customWidth="1"/>
    <col min="23" max="23" width="9" style="17"/>
    <col min="24" max="24" width="6.125" style="17" customWidth="1"/>
    <col min="25" max="25" width="3.25" style="17" customWidth="1"/>
    <col min="26" max="26" width="4.375" style="17" customWidth="1"/>
    <col min="27" max="27" width="2.875" style="17" customWidth="1"/>
    <col min="28" max="28" width="3.875" style="17" customWidth="1"/>
    <col min="29" max="29" width="6.125" style="17" customWidth="1"/>
    <col min="30" max="30" width="3.125" style="17" customWidth="1"/>
    <col min="31" max="31" width="4.375" style="17" customWidth="1"/>
    <col min="32" max="32" width="3" style="17" customWidth="1"/>
    <col min="33" max="33" width="9" style="17"/>
    <col min="34" max="34" width="6.125" style="17" customWidth="1"/>
    <col min="35" max="35" width="3.5" style="17" customWidth="1"/>
    <col min="36" max="36" width="4.375" style="17" customWidth="1"/>
    <col min="37" max="37" width="2.625" style="17" customWidth="1"/>
    <col min="38" max="38" width="3.75" style="17" customWidth="1"/>
    <col min="39" max="39" width="6.125" style="17" customWidth="1"/>
    <col min="40" max="40" width="4.5" style="17" customWidth="1"/>
    <col min="41" max="41" width="4.375" style="17" customWidth="1"/>
    <col min="42" max="42" width="3.375" style="17" customWidth="1"/>
    <col min="43" max="43" width="9" style="17"/>
    <col min="44" max="44" width="6.125" style="17" customWidth="1"/>
    <col min="45" max="45" width="2.625" style="17" customWidth="1"/>
    <col min="46" max="46" width="4.375" style="17" customWidth="1"/>
    <col min="47" max="47" width="2.875" style="17" customWidth="1"/>
    <col min="48" max="48" width="3.875" style="17" customWidth="1"/>
    <col min="49" max="49" width="6.125" style="17" customWidth="1"/>
    <col min="50" max="50" width="2.375" style="17" customWidth="1"/>
    <col min="51" max="51" width="4.375" style="17" customWidth="1"/>
    <col min="52" max="52" width="2.75" style="17" customWidth="1"/>
    <col min="53" max="53" width="9" style="17"/>
    <col min="54" max="54" width="9" style="22"/>
    <col min="55" max="55" width="23.5" style="22" hidden="1" customWidth="1"/>
    <col min="56" max="56" width="9" style="22"/>
    <col min="57" max="16384" width="9" style="17"/>
  </cols>
  <sheetData>
    <row r="1" spans="1:56" ht="14.25">
      <c r="B1" s="16"/>
      <c r="C1" s="16"/>
      <c r="L1" s="18"/>
      <c r="N1" s="18"/>
      <c r="P1" s="18"/>
      <c r="R1" s="18"/>
      <c r="AE1" s="18"/>
      <c r="BA1" s="5" t="s">
        <v>136</v>
      </c>
    </row>
    <row r="2" spans="1:56" s="22" customFormat="1" ht="21.75" customHeight="1">
      <c r="A2" s="196" t="s">
        <v>20</v>
      </c>
      <c r="B2" s="196"/>
      <c r="C2" s="199">
        <f>'【①】 補助金交付申請額・対象者ごと申請額'!D5</f>
        <v>0</v>
      </c>
      <c r="D2" s="199"/>
      <c r="E2" s="199"/>
      <c r="F2" s="199"/>
      <c r="G2" s="199"/>
      <c r="H2" s="199"/>
      <c r="I2" s="35"/>
      <c r="J2" s="35"/>
      <c r="K2" s="35"/>
      <c r="N2" s="30"/>
      <c r="P2" s="30"/>
      <c r="R2" s="30"/>
      <c r="AE2" s="30"/>
    </row>
    <row r="3" spans="1:56" s="22" customFormat="1"/>
    <row r="4" spans="1:56" s="22" customFormat="1" ht="21" customHeight="1">
      <c r="A4" s="196" t="s">
        <v>42</v>
      </c>
      <c r="B4" s="196"/>
      <c r="C4" s="200">
        <f>'【①】 補助金交付申請額・対象者ごと申請額'!D4</f>
        <v>0</v>
      </c>
      <c r="D4" s="200"/>
      <c r="E4" s="200"/>
      <c r="F4" s="200"/>
      <c r="G4" s="200"/>
      <c r="H4" s="200"/>
      <c r="I4" s="35"/>
      <c r="J4" s="35"/>
      <c r="K4" s="35"/>
    </row>
    <row r="6" spans="1:56">
      <c r="L6" s="18"/>
      <c r="N6" s="18"/>
      <c r="P6" s="18"/>
      <c r="R6" s="18"/>
      <c r="AE6" s="18"/>
    </row>
    <row r="7" spans="1:56" s="31" customFormat="1" ht="24.75" customHeight="1">
      <c r="B7" s="32" t="s">
        <v>56</v>
      </c>
      <c r="C7" s="32"/>
      <c r="BB7" s="22"/>
      <c r="BC7" s="22"/>
      <c r="BD7" s="22"/>
    </row>
    <row r="8" spans="1:56" s="22" customFormat="1" ht="24" customHeight="1">
      <c r="A8" s="194" t="s">
        <v>54</v>
      </c>
      <c r="B8" s="194" t="s">
        <v>24</v>
      </c>
      <c r="C8" s="197" t="s">
        <v>55</v>
      </c>
      <c r="D8" s="190" t="s">
        <v>112</v>
      </c>
      <c r="E8" s="191"/>
      <c r="F8" s="191"/>
      <c r="G8" s="191"/>
      <c r="H8" s="191"/>
      <c r="I8" s="191"/>
      <c r="J8" s="191"/>
      <c r="K8" s="191"/>
      <c r="L8" s="191"/>
      <c r="M8" s="191"/>
      <c r="N8" s="190" t="s">
        <v>32</v>
      </c>
      <c r="O8" s="191"/>
      <c r="P8" s="191"/>
      <c r="Q8" s="191"/>
      <c r="R8" s="191"/>
      <c r="S8" s="191"/>
      <c r="T8" s="191"/>
      <c r="U8" s="191"/>
      <c r="V8" s="191"/>
      <c r="W8" s="191"/>
      <c r="X8" s="190" t="s">
        <v>33</v>
      </c>
      <c r="Y8" s="191"/>
      <c r="Z8" s="191"/>
      <c r="AA8" s="191"/>
      <c r="AB8" s="191"/>
      <c r="AC8" s="191"/>
      <c r="AD8" s="191"/>
      <c r="AE8" s="191"/>
      <c r="AF8" s="191"/>
      <c r="AG8" s="191"/>
      <c r="AH8" s="190" t="s">
        <v>34</v>
      </c>
      <c r="AI8" s="191"/>
      <c r="AJ8" s="191"/>
      <c r="AK8" s="191"/>
      <c r="AL8" s="191"/>
      <c r="AM8" s="191"/>
      <c r="AN8" s="191"/>
      <c r="AO8" s="191"/>
      <c r="AP8" s="191"/>
      <c r="AQ8" s="191"/>
      <c r="AR8" s="190" t="s">
        <v>35</v>
      </c>
      <c r="AS8" s="191"/>
      <c r="AT8" s="191"/>
      <c r="AU8" s="191"/>
      <c r="AV8" s="191"/>
      <c r="AW8" s="191"/>
      <c r="AX8" s="191"/>
      <c r="AY8" s="191"/>
      <c r="AZ8" s="191"/>
      <c r="BA8" s="192"/>
    </row>
    <row r="9" spans="1:56" s="22" customFormat="1" ht="27" customHeight="1">
      <c r="A9" s="195"/>
      <c r="B9" s="195"/>
      <c r="C9" s="198"/>
      <c r="D9" s="193" t="s">
        <v>36</v>
      </c>
      <c r="E9" s="193"/>
      <c r="F9" s="193"/>
      <c r="G9" s="193"/>
      <c r="H9" s="193"/>
      <c r="I9" s="193"/>
      <c r="J9" s="193"/>
      <c r="K9" s="193"/>
      <c r="L9" s="193"/>
      <c r="M9" s="48" t="s">
        <v>37</v>
      </c>
      <c r="N9" s="193" t="s">
        <v>36</v>
      </c>
      <c r="O9" s="193"/>
      <c r="P9" s="193"/>
      <c r="Q9" s="193"/>
      <c r="R9" s="193"/>
      <c r="S9" s="193"/>
      <c r="T9" s="193"/>
      <c r="U9" s="193"/>
      <c r="V9" s="193"/>
      <c r="W9" s="48" t="s">
        <v>37</v>
      </c>
      <c r="X9" s="193" t="s">
        <v>36</v>
      </c>
      <c r="Y9" s="193"/>
      <c r="Z9" s="193"/>
      <c r="AA9" s="193"/>
      <c r="AB9" s="193"/>
      <c r="AC9" s="193"/>
      <c r="AD9" s="193"/>
      <c r="AE9" s="193"/>
      <c r="AF9" s="193"/>
      <c r="AG9" s="48" t="s">
        <v>37</v>
      </c>
      <c r="AH9" s="193" t="s">
        <v>36</v>
      </c>
      <c r="AI9" s="193"/>
      <c r="AJ9" s="193"/>
      <c r="AK9" s="193"/>
      <c r="AL9" s="193"/>
      <c r="AM9" s="193"/>
      <c r="AN9" s="193"/>
      <c r="AO9" s="193"/>
      <c r="AP9" s="193"/>
      <c r="AQ9" s="48" t="s">
        <v>37</v>
      </c>
      <c r="AR9" s="193" t="s">
        <v>36</v>
      </c>
      <c r="AS9" s="193"/>
      <c r="AT9" s="193"/>
      <c r="AU9" s="193"/>
      <c r="AV9" s="193"/>
      <c r="AW9" s="193"/>
      <c r="AX9" s="193"/>
      <c r="AY9" s="193"/>
      <c r="AZ9" s="193"/>
      <c r="BA9" s="49" t="s">
        <v>37</v>
      </c>
    </row>
    <row r="10" spans="1:56" s="22" customFormat="1" ht="78" customHeight="1">
      <c r="A10" s="23">
        <v>1</v>
      </c>
      <c r="B10" s="107">
        <f>'【①】 補助金交付申請額・対象者ごと申請額'!C18</f>
        <v>0</v>
      </c>
      <c r="C10" s="106">
        <f>'【②】 基本情報・返済スケジュール・支給スケジュール'!L9</f>
        <v>0</v>
      </c>
      <c r="D10" s="24"/>
      <c r="E10" s="25" t="s">
        <v>38</v>
      </c>
      <c r="F10" s="25"/>
      <c r="G10" s="25" t="s">
        <v>39</v>
      </c>
      <c r="H10" s="25" t="s">
        <v>40</v>
      </c>
      <c r="I10" s="25"/>
      <c r="J10" s="25" t="s">
        <v>38</v>
      </c>
      <c r="K10" s="25"/>
      <c r="L10" s="26" t="s">
        <v>39</v>
      </c>
      <c r="M10" s="92"/>
      <c r="N10" s="24"/>
      <c r="O10" s="25" t="s">
        <v>38</v>
      </c>
      <c r="P10" s="25"/>
      <c r="Q10" s="25" t="s">
        <v>39</v>
      </c>
      <c r="R10" s="25" t="s">
        <v>40</v>
      </c>
      <c r="S10" s="25"/>
      <c r="T10" s="25" t="s">
        <v>38</v>
      </c>
      <c r="U10" s="25"/>
      <c r="V10" s="25" t="s">
        <v>39</v>
      </c>
      <c r="W10" s="92"/>
      <c r="X10" s="24"/>
      <c r="Y10" s="25" t="s">
        <v>38</v>
      </c>
      <c r="Z10" s="25"/>
      <c r="AA10" s="25" t="s">
        <v>39</v>
      </c>
      <c r="AB10" s="25" t="s">
        <v>40</v>
      </c>
      <c r="AC10" s="25"/>
      <c r="AD10" s="25" t="s">
        <v>38</v>
      </c>
      <c r="AE10" s="25"/>
      <c r="AF10" s="26" t="s">
        <v>39</v>
      </c>
      <c r="AG10" s="92"/>
      <c r="AH10" s="24"/>
      <c r="AI10" s="25" t="s">
        <v>38</v>
      </c>
      <c r="AJ10" s="25"/>
      <c r="AK10" s="25" t="s">
        <v>39</v>
      </c>
      <c r="AL10" s="25" t="s">
        <v>40</v>
      </c>
      <c r="AM10" s="25"/>
      <c r="AN10" s="25" t="s">
        <v>38</v>
      </c>
      <c r="AO10" s="25"/>
      <c r="AP10" s="25" t="s">
        <v>39</v>
      </c>
      <c r="AQ10" s="92"/>
      <c r="AR10" s="24"/>
      <c r="AS10" s="25" t="s">
        <v>38</v>
      </c>
      <c r="AT10" s="25"/>
      <c r="AU10" s="25" t="s">
        <v>39</v>
      </c>
      <c r="AV10" s="25" t="s">
        <v>40</v>
      </c>
      <c r="AW10" s="25"/>
      <c r="AX10" s="25" t="s">
        <v>38</v>
      </c>
      <c r="AY10" s="25"/>
      <c r="AZ10" s="25" t="s">
        <v>39</v>
      </c>
      <c r="BA10" s="92"/>
    </row>
    <row r="11" spans="1:56" s="22" customFormat="1" ht="78" customHeight="1">
      <c r="A11" s="23">
        <v>2</v>
      </c>
      <c r="B11" s="107">
        <f>'【①】 補助金交付申請額・対象者ごと申請額'!C19</f>
        <v>0</v>
      </c>
      <c r="C11" s="106">
        <f>'【②】 基本情報・返済スケジュール・支給スケジュール'!L10</f>
        <v>0</v>
      </c>
      <c r="D11" s="24"/>
      <c r="E11" s="25" t="s">
        <v>38</v>
      </c>
      <c r="F11" s="25"/>
      <c r="G11" s="25" t="s">
        <v>39</v>
      </c>
      <c r="H11" s="25" t="s">
        <v>40</v>
      </c>
      <c r="I11" s="25"/>
      <c r="J11" s="25" t="s">
        <v>38</v>
      </c>
      <c r="K11" s="25"/>
      <c r="L11" s="26" t="s">
        <v>39</v>
      </c>
      <c r="M11" s="92"/>
      <c r="N11" s="24"/>
      <c r="O11" s="25" t="s">
        <v>38</v>
      </c>
      <c r="P11" s="25"/>
      <c r="Q11" s="25" t="s">
        <v>39</v>
      </c>
      <c r="R11" s="25" t="s">
        <v>40</v>
      </c>
      <c r="S11" s="25"/>
      <c r="T11" s="25" t="s">
        <v>38</v>
      </c>
      <c r="U11" s="25"/>
      <c r="V11" s="25" t="s">
        <v>39</v>
      </c>
      <c r="W11" s="92"/>
      <c r="X11" s="24"/>
      <c r="Y11" s="25" t="s">
        <v>38</v>
      </c>
      <c r="Z11" s="25"/>
      <c r="AA11" s="25" t="s">
        <v>39</v>
      </c>
      <c r="AB11" s="25" t="s">
        <v>40</v>
      </c>
      <c r="AC11" s="25"/>
      <c r="AD11" s="25" t="s">
        <v>38</v>
      </c>
      <c r="AE11" s="25"/>
      <c r="AF11" s="26" t="s">
        <v>39</v>
      </c>
      <c r="AG11" s="92"/>
      <c r="AH11" s="24"/>
      <c r="AI11" s="25" t="s">
        <v>38</v>
      </c>
      <c r="AJ11" s="25"/>
      <c r="AK11" s="25" t="s">
        <v>39</v>
      </c>
      <c r="AL11" s="25" t="s">
        <v>40</v>
      </c>
      <c r="AM11" s="25"/>
      <c r="AN11" s="25" t="s">
        <v>38</v>
      </c>
      <c r="AO11" s="25"/>
      <c r="AP11" s="25" t="s">
        <v>39</v>
      </c>
      <c r="AQ11" s="92"/>
      <c r="AR11" s="24"/>
      <c r="AS11" s="25" t="s">
        <v>38</v>
      </c>
      <c r="AT11" s="25"/>
      <c r="AU11" s="25" t="s">
        <v>39</v>
      </c>
      <c r="AV11" s="25" t="s">
        <v>40</v>
      </c>
      <c r="AW11" s="25"/>
      <c r="AX11" s="25" t="s">
        <v>38</v>
      </c>
      <c r="AY11" s="25"/>
      <c r="AZ11" s="25" t="s">
        <v>39</v>
      </c>
      <c r="BA11" s="92"/>
    </row>
    <row r="12" spans="1:56" s="22" customFormat="1" ht="78" customHeight="1">
      <c r="A12" s="23">
        <v>3</v>
      </c>
      <c r="B12" s="107">
        <f>'【①】 補助金交付申請額・対象者ごと申請額'!C20</f>
        <v>0</v>
      </c>
      <c r="C12" s="106">
        <f>'【②】 基本情報・返済スケジュール・支給スケジュール'!L11</f>
        <v>0</v>
      </c>
      <c r="D12" s="24"/>
      <c r="E12" s="25" t="s">
        <v>38</v>
      </c>
      <c r="F12" s="25"/>
      <c r="G12" s="25" t="s">
        <v>39</v>
      </c>
      <c r="H12" s="25" t="s">
        <v>40</v>
      </c>
      <c r="I12" s="25"/>
      <c r="J12" s="25" t="s">
        <v>38</v>
      </c>
      <c r="K12" s="25"/>
      <c r="L12" s="26" t="s">
        <v>39</v>
      </c>
      <c r="M12" s="92"/>
      <c r="N12" s="24"/>
      <c r="O12" s="25" t="s">
        <v>38</v>
      </c>
      <c r="P12" s="25"/>
      <c r="Q12" s="25" t="s">
        <v>39</v>
      </c>
      <c r="R12" s="25" t="s">
        <v>40</v>
      </c>
      <c r="S12" s="25"/>
      <c r="T12" s="25" t="s">
        <v>38</v>
      </c>
      <c r="U12" s="25"/>
      <c r="V12" s="25" t="s">
        <v>39</v>
      </c>
      <c r="W12" s="92"/>
      <c r="X12" s="24"/>
      <c r="Y12" s="25" t="s">
        <v>38</v>
      </c>
      <c r="Z12" s="25"/>
      <c r="AA12" s="25" t="s">
        <v>39</v>
      </c>
      <c r="AB12" s="25" t="s">
        <v>40</v>
      </c>
      <c r="AC12" s="25"/>
      <c r="AD12" s="25" t="s">
        <v>38</v>
      </c>
      <c r="AE12" s="25"/>
      <c r="AF12" s="26" t="s">
        <v>39</v>
      </c>
      <c r="AG12" s="92"/>
      <c r="AH12" s="24"/>
      <c r="AI12" s="25" t="s">
        <v>38</v>
      </c>
      <c r="AJ12" s="25"/>
      <c r="AK12" s="25" t="s">
        <v>39</v>
      </c>
      <c r="AL12" s="25" t="s">
        <v>40</v>
      </c>
      <c r="AM12" s="25"/>
      <c r="AN12" s="25" t="s">
        <v>38</v>
      </c>
      <c r="AO12" s="25"/>
      <c r="AP12" s="25" t="s">
        <v>39</v>
      </c>
      <c r="AQ12" s="92"/>
      <c r="AR12" s="24"/>
      <c r="AS12" s="25" t="s">
        <v>38</v>
      </c>
      <c r="AT12" s="25"/>
      <c r="AU12" s="25" t="s">
        <v>39</v>
      </c>
      <c r="AV12" s="25" t="s">
        <v>40</v>
      </c>
      <c r="AW12" s="25"/>
      <c r="AX12" s="25" t="s">
        <v>38</v>
      </c>
      <c r="AY12" s="25"/>
      <c r="AZ12" s="25" t="s">
        <v>39</v>
      </c>
      <c r="BA12" s="92"/>
    </row>
    <row r="13" spans="1:56" s="22" customFormat="1" ht="78" customHeight="1">
      <c r="A13" s="23">
        <v>4</v>
      </c>
      <c r="B13" s="107">
        <f>'【①】 補助金交付申請額・対象者ごと申請額'!C21</f>
        <v>0</v>
      </c>
      <c r="C13" s="106">
        <f>'【②】 基本情報・返済スケジュール・支給スケジュール'!L12</f>
        <v>0</v>
      </c>
      <c r="D13" s="24"/>
      <c r="E13" s="25" t="s">
        <v>38</v>
      </c>
      <c r="F13" s="25"/>
      <c r="G13" s="25" t="s">
        <v>39</v>
      </c>
      <c r="H13" s="25" t="s">
        <v>40</v>
      </c>
      <c r="I13" s="25"/>
      <c r="J13" s="25" t="s">
        <v>38</v>
      </c>
      <c r="K13" s="25"/>
      <c r="L13" s="26" t="s">
        <v>39</v>
      </c>
      <c r="M13" s="92"/>
      <c r="N13" s="24"/>
      <c r="O13" s="25" t="s">
        <v>38</v>
      </c>
      <c r="P13" s="25"/>
      <c r="Q13" s="25" t="s">
        <v>39</v>
      </c>
      <c r="R13" s="25" t="s">
        <v>40</v>
      </c>
      <c r="S13" s="25"/>
      <c r="T13" s="25" t="s">
        <v>38</v>
      </c>
      <c r="U13" s="25"/>
      <c r="V13" s="25" t="s">
        <v>39</v>
      </c>
      <c r="W13" s="92"/>
      <c r="X13" s="24"/>
      <c r="Y13" s="25" t="s">
        <v>38</v>
      </c>
      <c r="Z13" s="25"/>
      <c r="AA13" s="25" t="s">
        <v>39</v>
      </c>
      <c r="AB13" s="25" t="s">
        <v>40</v>
      </c>
      <c r="AC13" s="25"/>
      <c r="AD13" s="25" t="s">
        <v>38</v>
      </c>
      <c r="AE13" s="25"/>
      <c r="AF13" s="26" t="s">
        <v>39</v>
      </c>
      <c r="AG13" s="92"/>
      <c r="AH13" s="24"/>
      <c r="AI13" s="25" t="s">
        <v>38</v>
      </c>
      <c r="AJ13" s="25"/>
      <c r="AK13" s="25" t="s">
        <v>39</v>
      </c>
      <c r="AL13" s="25" t="s">
        <v>40</v>
      </c>
      <c r="AM13" s="25"/>
      <c r="AN13" s="25" t="s">
        <v>38</v>
      </c>
      <c r="AO13" s="25"/>
      <c r="AP13" s="25" t="s">
        <v>39</v>
      </c>
      <c r="AQ13" s="92"/>
      <c r="AR13" s="24"/>
      <c r="AS13" s="25" t="s">
        <v>38</v>
      </c>
      <c r="AT13" s="25"/>
      <c r="AU13" s="25" t="s">
        <v>39</v>
      </c>
      <c r="AV13" s="25" t="s">
        <v>40</v>
      </c>
      <c r="AW13" s="25"/>
      <c r="AX13" s="25" t="s">
        <v>38</v>
      </c>
      <c r="AY13" s="25"/>
      <c r="AZ13" s="25" t="s">
        <v>39</v>
      </c>
      <c r="BA13" s="92"/>
    </row>
    <row r="14" spans="1:56" s="22" customFormat="1" ht="78" customHeight="1">
      <c r="A14" s="23">
        <v>5</v>
      </c>
      <c r="B14" s="107">
        <f>'【①】 補助金交付申請額・対象者ごと申請額'!C22</f>
        <v>0</v>
      </c>
      <c r="C14" s="106">
        <f>'【②】 基本情報・返済スケジュール・支給スケジュール'!L13</f>
        <v>0</v>
      </c>
      <c r="D14" s="24"/>
      <c r="E14" s="25" t="s">
        <v>38</v>
      </c>
      <c r="F14" s="25"/>
      <c r="G14" s="25" t="s">
        <v>39</v>
      </c>
      <c r="H14" s="25" t="s">
        <v>40</v>
      </c>
      <c r="I14" s="25"/>
      <c r="J14" s="25" t="s">
        <v>38</v>
      </c>
      <c r="K14" s="25"/>
      <c r="L14" s="26" t="s">
        <v>39</v>
      </c>
      <c r="M14" s="92"/>
      <c r="N14" s="27"/>
      <c r="O14" s="28" t="s">
        <v>38</v>
      </c>
      <c r="P14" s="28"/>
      <c r="Q14" s="28" t="s">
        <v>39</v>
      </c>
      <c r="R14" s="28" t="s">
        <v>40</v>
      </c>
      <c r="S14" s="28"/>
      <c r="T14" s="28" t="s">
        <v>38</v>
      </c>
      <c r="U14" s="28"/>
      <c r="V14" s="28" t="s">
        <v>39</v>
      </c>
      <c r="W14" s="92"/>
      <c r="X14" s="27"/>
      <c r="Y14" s="28" t="s">
        <v>38</v>
      </c>
      <c r="Z14" s="28"/>
      <c r="AA14" s="28" t="s">
        <v>39</v>
      </c>
      <c r="AB14" s="28" t="s">
        <v>40</v>
      </c>
      <c r="AC14" s="28"/>
      <c r="AD14" s="28" t="s">
        <v>38</v>
      </c>
      <c r="AE14" s="28"/>
      <c r="AF14" s="29" t="s">
        <v>39</v>
      </c>
      <c r="AG14" s="92"/>
      <c r="AH14" s="27"/>
      <c r="AI14" s="28" t="s">
        <v>38</v>
      </c>
      <c r="AJ14" s="28"/>
      <c r="AK14" s="28" t="s">
        <v>39</v>
      </c>
      <c r="AL14" s="28" t="s">
        <v>40</v>
      </c>
      <c r="AM14" s="28"/>
      <c r="AN14" s="28" t="s">
        <v>38</v>
      </c>
      <c r="AO14" s="28"/>
      <c r="AP14" s="28" t="s">
        <v>39</v>
      </c>
      <c r="AQ14" s="92"/>
      <c r="AR14" s="24"/>
      <c r="AS14" s="25" t="s">
        <v>38</v>
      </c>
      <c r="AT14" s="25"/>
      <c r="AU14" s="25" t="s">
        <v>39</v>
      </c>
      <c r="AV14" s="25" t="s">
        <v>40</v>
      </c>
      <c r="AW14" s="25"/>
      <c r="AX14" s="25" t="s">
        <v>38</v>
      </c>
      <c r="AY14" s="25"/>
      <c r="AZ14" s="25" t="s">
        <v>39</v>
      </c>
      <c r="BA14" s="92"/>
    </row>
    <row r="15" spans="1:56" s="22" customFormat="1" ht="78" customHeight="1">
      <c r="A15" s="23">
        <v>6</v>
      </c>
      <c r="B15" s="107">
        <f>'【①】 補助金交付申請額・対象者ごと申請額'!C23</f>
        <v>0</v>
      </c>
      <c r="C15" s="106">
        <f>'【②】 基本情報・返済スケジュール・支給スケジュール'!L14</f>
        <v>0</v>
      </c>
      <c r="D15" s="24"/>
      <c r="E15" s="25" t="s">
        <v>38</v>
      </c>
      <c r="F15" s="25"/>
      <c r="G15" s="25" t="s">
        <v>39</v>
      </c>
      <c r="H15" s="25" t="s">
        <v>40</v>
      </c>
      <c r="I15" s="25"/>
      <c r="J15" s="25" t="s">
        <v>38</v>
      </c>
      <c r="K15" s="25"/>
      <c r="L15" s="26" t="s">
        <v>39</v>
      </c>
      <c r="M15" s="92"/>
      <c r="N15" s="24"/>
      <c r="O15" s="25" t="s">
        <v>38</v>
      </c>
      <c r="P15" s="25"/>
      <c r="Q15" s="25" t="s">
        <v>39</v>
      </c>
      <c r="R15" s="25" t="s">
        <v>40</v>
      </c>
      <c r="S15" s="25"/>
      <c r="T15" s="25" t="s">
        <v>38</v>
      </c>
      <c r="U15" s="25"/>
      <c r="V15" s="25" t="s">
        <v>39</v>
      </c>
      <c r="W15" s="92"/>
      <c r="X15" s="24"/>
      <c r="Y15" s="25" t="s">
        <v>38</v>
      </c>
      <c r="Z15" s="25"/>
      <c r="AA15" s="25" t="s">
        <v>39</v>
      </c>
      <c r="AB15" s="25" t="s">
        <v>40</v>
      </c>
      <c r="AC15" s="25"/>
      <c r="AD15" s="25" t="s">
        <v>38</v>
      </c>
      <c r="AE15" s="25"/>
      <c r="AF15" s="26" t="s">
        <v>39</v>
      </c>
      <c r="AG15" s="92"/>
      <c r="AH15" s="24"/>
      <c r="AI15" s="25" t="s">
        <v>38</v>
      </c>
      <c r="AJ15" s="25"/>
      <c r="AK15" s="25" t="s">
        <v>39</v>
      </c>
      <c r="AL15" s="25" t="s">
        <v>40</v>
      </c>
      <c r="AM15" s="25"/>
      <c r="AN15" s="25" t="s">
        <v>38</v>
      </c>
      <c r="AO15" s="25"/>
      <c r="AP15" s="25" t="s">
        <v>39</v>
      </c>
      <c r="AQ15" s="92"/>
      <c r="AR15" s="24"/>
      <c r="AS15" s="25" t="s">
        <v>38</v>
      </c>
      <c r="AT15" s="25"/>
      <c r="AU15" s="25" t="s">
        <v>39</v>
      </c>
      <c r="AV15" s="25" t="s">
        <v>40</v>
      </c>
      <c r="AW15" s="25"/>
      <c r="AX15" s="25" t="s">
        <v>38</v>
      </c>
      <c r="AY15" s="25"/>
      <c r="AZ15" s="25" t="s">
        <v>39</v>
      </c>
      <c r="BA15" s="92"/>
    </row>
    <row r="16" spans="1:56" ht="11.25" customHeight="1">
      <c r="B16" s="19"/>
      <c r="C16" s="19"/>
      <c r="D16" s="19"/>
      <c r="E16" s="19"/>
      <c r="F16" s="19"/>
      <c r="G16" s="19"/>
      <c r="H16" s="19"/>
      <c r="I16" s="19"/>
      <c r="J16" s="19"/>
      <c r="K16" s="19"/>
      <c r="L16" s="19"/>
      <c r="M16" s="20"/>
      <c r="N16" s="19"/>
      <c r="O16" s="19"/>
      <c r="P16" s="19"/>
      <c r="Q16" s="19"/>
      <c r="R16" s="19"/>
      <c r="S16" s="19"/>
      <c r="T16" s="19"/>
      <c r="U16" s="19"/>
      <c r="V16" s="19"/>
      <c r="W16" s="20"/>
      <c r="X16" s="19"/>
      <c r="Y16" s="19"/>
      <c r="Z16" s="19"/>
      <c r="AA16" s="19"/>
      <c r="AB16" s="19"/>
      <c r="AC16" s="19"/>
      <c r="AD16" s="19"/>
      <c r="AE16" s="19"/>
      <c r="AF16" s="19"/>
      <c r="AG16" s="20"/>
      <c r="AH16" s="19"/>
      <c r="AI16" s="19"/>
      <c r="AJ16" s="19"/>
      <c r="AK16" s="19"/>
      <c r="AL16" s="19"/>
      <c r="AM16" s="19"/>
      <c r="AN16" s="19"/>
      <c r="AO16" s="19"/>
      <c r="AP16" s="19"/>
      <c r="AQ16" s="20"/>
      <c r="AR16" s="19"/>
      <c r="AS16" s="19"/>
      <c r="AT16" s="19"/>
      <c r="AU16" s="19"/>
      <c r="AV16" s="19"/>
      <c r="AW16" s="19"/>
      <c r="AX16" s="19"/>
      <c r="AY16" s="19"/>
      <c r="AZ16" s="19"/>
      <c r="BA16" s="21"/>
    </row>
    <row r="17" spans="2:56" s="31" customFormat="1" ht="33.75" customHeight="1">
      <c r="B17" s="75" t="s">
        <v>132</v>
      </c>
      <c r="C17" s="76"/>
      <c r="D17" s="76"/>
      <c r="E17" s="76"/>
      <c r="F17" s="76"/>
      <c r="G17" s="76"/>
      <c r="H17" s="76"/>
      <c r="I17" s="76"/>
      <c r="J17" s="76"/>
      <c r="K17" s="76"/>
      <c r="L17" s="76"/>
      <c r="M17" s="76"/>
      <c r="N17" s="76"/>
      <c r="O17" s="76"/>
      <c r="P17" s="76"/>
      <c r="Q17" s="76"/>
      <c r="R17" s="76"/>
      <c r="S17" s="76"/>
      <c r="T17" s="76"/>
      <c r="U17" s="76"/>
      <c r="V17" s="76"/>
      <c r="W17" s="76"/>
      <c r="X17" s="76"/>
      <c r="Y17" s="76"/>
      <c r="Z17" s="76"/>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22"/>
      <c r="BC17" s="22"/>
      <c r="BD17" s="22"/>
    </row>
    <row r="18" spans="2:56" s="31" customFormat="1" ht="83.25" customHeight="1">
      <c r="B18" s="189" t="s">
        <v>140</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22"/>
      <c r="BC18" s="22"/>
      <c r="BD18" s="22"/>
    </row>
    <row r="19" spans="2:56" s="31" customFormat="1" ht="83.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22"/>
      <c r="BC19" s="22"/>
      <c r="BD19" s="22"/>
    </row>
    <row r="20" spans="2:56" s="31" customFormat="1" ht="83.25" customHeight="1">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22"/>
      <c r="BC20" s="22"/>
      <c r="BD20" s="22"/>
    </row>
    <row r="21" spans="2:56" s="31" customFormat="1" ht="97.15" customHeight="1">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22"/>
      <c r="BC21" s="22"/>
      <c r="BD21" s="22"/>
    </row>
    <row r="22" spans="2:56">
      <c r="B22" s="17" t="s">
        <v>41</v>
      </c>
    </row>
    <row r="28" spans="2:56" ht="17.25" customHeight="1">
      <c r="BC28" s="73" t="s">
        <v>100</v>
      </c>
    </row>
    <row r="29" spans="2:56" ht="17.25" customHeight="1">
      <c r="BC29" s="73" t="s">
        <v>101</v>
      </c>
    </row>
    <row r="30" spans="2:56" ht="17.25" customHeight="1">
      <c r="BC30" s="73" t="s">
        <v>102</v>
      </c>
    </row>
    <row r="31" spans="2:56" ht="17.25" customHeight="1">
      <c r="BC31" s="73" t="s">
        <v>103</v>
      </c>
    </row>
    <row r="32" spans="2:56" ht="17.25" customHeight="1">
      <c r="BC32" s="73" t="s">
        <v>104</v>
      </c>
    </row>
    <row r="33" spans="55:55" ht="17.25" customHeight="1">
      <c r="BC33" s="73" t="s">
        <v>105</v>
      </c>
    </row>
    <row r="34" spans="55:55" ht="17.25" customHeight="1">
      <c r="BC34" s="73" t="s">
        <v>106</v>
      </c>
    </row>
    <row r="35" spans="55:55" ht="17.25" customHeight="1">
      <c r="BC35" s="73" t="s">
        <v>107</v>
      </c>
    </row>
    <row r="36" spans="55:55" ht="17.25" customHeight="1">
      <c r="BC36" s="73" t="s">
        <v>113</v>
      </c>
    </row>
    <row r="37" spans="55:55" ht="17.25" customHeight="1">
      <c r="BC37" s="73" t="s">
        <v>114</v>
      </c>
    </row>
    <row r="38" spans="55:55" ht="17.25" customHeight="1">
      <c r="BC38" s="73" t="s">
        <v>115</v>
      </c>
    </row>
    <row r="39" spans="55:55" ht="17.25" customHeight="1">
      <c r="BC39" s="73" t="s">
        <v>116</v>
      </c>
    </row>
    <row r="40" spans="55:55" ht="17.25" customHeight="1">
      <c r="BC40" s="73" t="s">
        <v>117</v>
      </c>
    </row>
    <row r="41" spans="55:55" ht="17.25" customHeight="1">
      <c r="BC41" s="73" t="s">
        <v>118</v>
      </c>
    </row>
    <row r="42" spans="55:55" ht="17.25" customHeight="1">
      <c r="BC42" s="73" t="s">
        <v>119</v>
      </c>
    </row>
    <row r="43" spans="55:55" ht="17.25" customHeight="1">
      <c r="BC43" s="73" t="s">
        <v>120</v>
      </c>
    </row>
    <row r="44" spans="55:55" ht="17.25" customHeight="1">
      <c r="BC44" s="73" t="s">
        <v>108</v>
      </c>
    </row>
    <row r="45" spans="55:55" ht="17.25" customHeight="1">
      <c r="BC45" s="73" t="s">
        <v>109</v>
      </c>
    </row>
    <row r="46" spans="55:55" ht="17.25" customHeight="1">
      <c r="BC46" s="73" t="s">
        <v>110</v>
      </c>
    </row>
    <row r="47" spans="55:55" ht="17.25" customHeight="1">
      <c r="BC47" s="73" t="s">
        <v>111</v>
      </c>
    </row>
    <row r="48" spans="55:55">
      <c r="BC48" s="73"/>
    </row>
  </sheetData>
  <mergeCells count="18">
    <mergeCell ref="A8:A9"/>
    <mergeCell ref="A2:B2"/>
    <mergeCell ref="A4:B4"/>
    <mergeCell ref="C8:C9"/>
    <mergeCell ref="C2:H2"/>
    <mergeCell ref="B8:B9"/>
    <mergeCell ref="C4:H4"/>
    <mergeCell ref="B18:BA21"/>
    <mergeCell ref="AH8:AQ8"/>
    <mergeCell ref="AR8:BA8"/>
    <mergeCell ref="D9:L9"/>
    <mergeCell ref="N9:V9"/>
    <mergeCell ref="X9:AF9"/>
    <mergeCell ref="AH9:AP9"/>
    <mergeCell ref="AR9:AZ9"/>
    <mergeCell ref="D8:M8"/>
    <mergeCell ref="N8:W8"/>
    <mergeCell ref="X8:AG8"/>
  </mergeCells>
  <phoneticPr fontId="16"/>
  <dataValidations count="2">
    <dataValidation type="list" allowBlank="1" showInputMessage="1" showErrorMessage="1" sqref="AG16 W16 M16 AQ16 BA16" xr:uid="{00000000-0002-0000-0200-000000000000}">
      <formula1>"初任者,実務者,介護福祉士"</formula1>
    </dataValidation>
    <dataValidation type="list" allowBlank="1" showInputMessage="1" showErrorMessage="1" sqref="AQ10:AQ15 M10:M15 W10:W15 AG10:AG15 BA10:BA15" xr:uid="{00000000-0002-0000-0200-000001000000}">
      <formula1>$BC$28:$BC$47</formula1>
    </dataValidation>
  </dataValidations>
  <pageMargins left="0.23622047244094491" right="0.23622047244094491" top="0.59055118110236227" bottom="0.35433070866141736" header="0.31496062992125984" footer="0.31496062992125984"/>
  <pageSetup paperSize="9"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T31"/>
  <sheetViews>
    <sheetView view="pageBreakPreview" zoomScale="70" zoomScaleNormal="100" zoomScaleSheetLayoutView="70" workbookViewId="0">
      <selection activeCell="P4" sqref="P4"/>
    </sheetView>
  </sheetViews>
  <sheetFormatPr defaultColWidth="9" defaultRowHeight="13.5"/>
  <cols>
    <col min="1" max="1" width="2" style="50" customWidth="1"/>
    <col min="2" max="2" width="3.625" style="50" bestFit="1" customWidth="1"/>
    <col min="3" max="4" width="12.25" style="50" customWidth="1"/>
    <col min="5" max="20" width="11.25" style="50" customWidth="1"/>
    <col min="21" max="21" width="3" style="50" customWidth="1"/>
    <col min="22" max="24" width="13.75" style="50" customWidth="1"/>
    <col min="25" max="25" width="15.75" style="50" customWidth="1"/>
    <col min="26" max="26" width="8.875" style="50" customWidth="1"/>
    <col min="27" max="27" width="21.125" style="50" customWidth="1"/>
    <col min="28" max="16384" width="9" style="50"/>
  </cols>
  <sheetData>
    <row r="1" spans="2:20" ht="8.25" customHeight="1"/>
    <row r="2" spans="2:20" ht="14.25">
      <c r="T2" s="5" t="s">
        <v>121</v>
      </c>
    </row>
    <row r="3" spans="2:20" ht="29.25" customHeight="1">
      <c r="B3" s="210" t="s">
        <v>19</v>
      </c>
      <c r="C3" s="210"/>
      <c r="D3" s="211" t="s">
        <v>68</v>
      </c>
      <c r="E3" s="211"/>
      <c r="F3" s="211"/>
      <c r="G3" s="211"/>
    </row>
    <row r="4" spans="2:20" ht="33" customHeight="1">
      <c r="B4" s="212" t="s">
        <v>20</v>
      </c>
      <c r="C4" s="212"/>
      <c r="D4" s="213">
        <v>1312345678</v>
      </c>
      <c r="E4" s="213"/>
      <c r="F4" s="213"/>
      <c r="G4" s="213"/>
    </row>
    <row r="5" spans="2:20" ht="30.75" customHeight="1">
      <c r="B5" s="212" t="s">
        <v>21</v>
      </c>
      <c r="C5" s="212"/>
      <c r="D5" s="213" t="s">
        <v>67</v>
      </c>
      <c r="E5" s="213"/>
      <c r="F5" s="213"/>
      <c r="G5" s="213"/>
    </row>
    <row r="6" spans="2:20" ht="19.5" customHeight="1"/>
    <row r="7" spans="2:20" ht="19.5" customHeight="1">
      <c r="B7" s="209" t="s">
        <v>157</v>
      </c>
      <c r="C7" s="209"/>
      <c r="D7" s="209"/>
      <c r="E7" s="209"/>
      <c r="F7" s="209"/>
      <c r="G7" s="209"/>
      <c r="H7" s="209"/>
      <c r="I7" s="209"/>
      <c r="J7" s="209"/>
      <c r="K7" s="209"/>
      <c r="L7" s="209"/>
      <c r="M7" s="209"/>
      <c r="N7" s="209"/>
      <c r="O7" s="209"/>
      <c r="P7" s="209"/>
      <c r="Q7" s="209"/>
      <c r="R7" s="209"/>
      <c r="S7" s="209"/>
      <c r="T7" s="209"/>
    </row>
    <row r="8" spans="2:20" ht="12" customHeight="1"/>
    <row r="9" spans="2:20" ht="12" customHeight="1"/>
    <row r="10" spans="2:20" ht="24.75" customHeight="1">
      <c r="B10" s="81" t="s">
        <v>122</v>
      </c>
      <c r="H10" s="53" t="s">
        <v>22</v>
      </c>
      <c r="I10" s="203">
        <f>S23</f>
        <v>858000</v>
      </c>
      <c r="J10" s="203"/>
      <c r="K10" s="203"/>
      <c r="L10" s="203"/>
      <c r="M10" s="53" t="s">
        <v>23</v>
      </c>
    </row>
    <row r="11" spans="2:20" ht="19.5" customHeight="1"/>
    <row r="12" spans="2:20" ht="19.5" customHeight="1"/>
    <row r="14" spans="2:20">
      <c r="B14" s="81" t="s">
        <v>142</v>
      </c>
    </row>
    <row r="15" spans="2:20" ht="10.5" customHeight="1"/>
    <row r="16" spans="2:20" ht="49.5" customHeight="1">
      <c r="B16" s="52" t="s">
        <v>66</v>
      </c>
      <c r="C16" s="204" t="s">
        <v>24</v>
      </c>
      <c r="D16" s="205"/>
      <c r="E16" s="206" t="s">
        <v>25</v>
      </c>
      <c r="F16" s="207"/>
      <c r="G16" s="206" t="s">
        <v>26</v>
      </c>
      <c r="H16" s="207"/>
      <c r="I16" s="206" t="s">
        <v>27</v>
      </c>
      <c r="J16" s="207"/>
      <c r="K16" s="208" t="s">
        <v>52</v>
      </c>
      <c r="L16" s="208"/>
      <c r="M16" s="208" t="s">
        <v>53</v>
      </c>
      <c r="N16" s="220"/>
      <c r="O16" s="216" t="s">
        <v>134</v>
      </c>
      <c r="P16" s="205"/>
      <c r="Q16" s="219" t="s">
        <v>152</v>
      </c>
      <c r="R16" s="220"/>
      <c r="S16" s="219" t="s">
        <v>153</v>
      </c>
      <c r="T16" s="220"/>
    </row>
    <row r="17" spans="2:20" ht="39" customHeight="1">
      <c r="B17" s="51">
        <v>1</v>
      </c>
      <c r="C17" s="201" t="s">
        <v>65</v>
      </c>
      <c r="D17" s="202"/>
      <c r="E17" s="126">
        <f>'＜記入例＞【②】基本情報・返済スケジュール・支給スケジュール'!S36</f>
        <v>168000</v>
      </c>
      <c r="F17" s="127"/>
      <c r="G17" s="221">
        <v>0</v>
      </c>
      <c r="H17" s="222"/>
      <c r="I17" s="126">
        <f>IF(G17&lt;&gt;"",E17-G17,E17)</f>
        <v>168000</v>
      </c>
      <c r="J17" s="127"/>
      <c r="K17" s="128">
        <f>'＜記入例＞【②】基本情報・返済スケジュール・支給スケジュール'!$T$21*'＜記入例＞【②】基本情報・返済スケジュール・支給スケジュール'!$U$21</f>
        <v>168000</v>
      </c>
      <c r="L17" s="128"/>
      <c r="M17" s="119">
        <f>MIN('＜記入例＞【②】基本情報・返済スケジュール・支給スケジュール'!$U$21,'＜記入例＞【②】基本情報・返済スケジュール・支給スケジュール'!$U$36)*50000</f>
        <v>600000</v>
      </c>
      <c r="N17" s="119"/>
      <c r="O17" s="217">
        <v>168000</v>
      </c>
      <c r="P17" s="218"/>
      <c r="Q17" s="119">
        <f>IF(C17&lt;&gt;"",IF('＜記入例＞【②】基本情報・返済スケジュール・支給スケジュール'!U21&gt;='＜記入例＞【②】基本情報・返済スケジュール・支給スケジュール'!U36,IF('＜記入例＞【②】基本情報・返済スケジュール・支給スケジュール'!T21&gt;='＜記入例＞【②】基本情報・返済スケジュール・支給スケジュール'!T36,MIN(I17,K17,M17,O17),"支給額超過"),"支給月数超過"),"")</f>
        <v>168000</v>
      </c>
      <c r="R17" s="119"/>
      <c r="S17" s="214">
        <f>IF(AND(Q17&lt;&gt;"",Q17&lt;&gt;"支給月数超過",Q17&lt;&gt;"支給額超過"),ROUNDDOWN(Q17,-3),"")</f>
        <v>168000</v>
      </c>
      <c r="T17" s="215"/>
    </row>
    <row r="18" spans="2:20" ht="39" customHeight="1">
      <c r="B18" s="51">
        <v>2</v>
      </c>
      <c r="C18" s="201" t="s">
        <v>64</v>
      </c>
      <c r="D18" s="202"/>
      <c r="E18" s="126">
        <f>'＜記入例＞【②】基本情報・返済スケジュール・支給スケジュール'!S37</f>
        <v>105600</v>
      </c>
      <c r="F18" s="127"/>
      <c r="G18" s="221">
        <v>0</v>
      </c>
      <c r="H18" s="222"/>
      <c r="I18" s="126">
        <f t="shared" ref="I18:I22" si="0">IF(G18&lt;&gt;"",E18-G18,E18)</f>
        <v>105600</v>
      </c>
      <c r="J18" s="127"/>
      <c r="K18" s="128">
        <f>'＜記入例＞【②】基本情報・返済スケジュール・支給スケジュール'!$T$22*'＜記入例＞【②】基本情報・返済スケジュール・支給スケジュール'!$U$22</f>
        <v>105600</v>
      </c>
      <c r="L18" s="128"/>
      <c r="M18" s="119">
        <f>MIN('＜記入例＞【②】基本情報・返済スケジュール・支給スケジュール'!$U$22,'＜記入例＞【②】基本情報・返済スケジュール・支給スケジュール'!$U$37)*50000</f>
        <v>600000</v>
      </c>
      <c r="N18" s="119"/>
      <c r="O18" s="217">
        <v>105000</v>
      </c>
      <c r="P18" s="218"/>
      <c r="Q18" s="119">
        <f>IF(C18&lt;&gt;"",IF('＜記入例＞【②】基本情報・返済スケジュール・支給スケジュール'!U22&gt;='＜記入例＞【②】基本情報・返済スケジュール・支給スケジュール'!U37,IF('＜記入例＞【②】基本情報・返済スケジュール・支給スケジュール'!T22&gt;='＜記入例＞【②】基本情報・返済スケジュール・支給スケジュール'!T37,MIN(I18,K18,M18,O18),"支給額超過"),"支給月数超過"),"")</f>
        <v>105000</v>
      </c>
      <c r="R18" s="119"/>
      <c r="S18" s="214">
        <f t="shared" ref="S18:S22" si="1">IF(AND(Q18&lt;&gt;"",Q18&lt;&gt;"支給月数超過",Q18&lt;&gt;"支給額超過"),ROUNDDOWN(Q18,-3),"")</f>
        <v>105000</v>
      </c>
      <c r="T18" s="215"/>
    </row>
    <row r="19" spans="2:20" ht="39" customHeight="1">
      <c r="B19" s="51">
        <v>3</v>
      </c>
      <c r="C19" s="201" t="s">
        <v>63</v>
      </c>
      <c r="D19" s="202"/>
      <c r="E19" s="126">
        <f>'＜記入例＞【②】基本情報・返済スケジュール・支給スケジュール'!S38</f>
        <v>240000</v>
      </c>
      <c r="F19" s="127"/>
      <c r="G19" s="221">
        <v>0</v>
      </c>
      <c r="H19" s="222"/>
      <c r="I19" s="126">
        <f t="shared" si="0"/>
        <v>240000</v>
      </c>
      <c r="J19" s="127"/>
      <c r="K19" s="128">
        <f>'＜記入例＞【②】基本情報・返済スケジュール・支給スケジュール'!$T$23*'＜記入例＞【②】基本情報・返済スケジュール・支給スケジュール'!$U$23</f>
        <v>240000</v>
      </c>
      <c r="L19" s="128"/>
      <c r="M19" s="119">
        <f>MIN('＜記入例＞【②】基本情報・返済スケジュール・支給スケジュール'!$U$23,'＜記入例＞【②】基本情報・返済スケジュール・支給スケジュール'!$U$38)*50000</f>
        <v>600000</v>
      </c>
      <c r="N19" s="119"/>
      <c r="O19" s="217">
        <v>240000</v>
      </c>
      <c r="P19" s="218"/>
      <c r="Q19" s="119">
        <f>IF(C19&lt;&gt;"",IF('＜記入例＞【②】基本情報・返済スケジュール・支給スケジュール'!U23&gt;='＜記入例＞【②】基本情報・返済スケジュール・支給スケジュール'!U38,IF('＜記入例＞【②】基本情報・返済スケジュール・支給スケジュール'!T23&gt;='＜記入例＞【②】基本情報・返済スケジュール・支給スケジュール'!T38,MIN(I19,K19,M19,O19),"支給額超過"),"支給月数超過"),"")</f>
        <v>240000</v>
      </c>
      <c r="R19" s="119"/>
      <c r="S19" s="214">
        <f t="shared" si="1"/>
        <v>240000</v>
      </c>
      <c r="T19" s="215"/>
    </row>
    <row r="20" spans="2:20" ht="39" customHeight="1">
      <c r="B20" s="51">
        <v>4</v>
      </c>
      <c r="C20" s="201" t="s">
        <v>97</v>
      </c>
      <c r="D20" s="202"/>
      <c r="E20" s="126">
        <f>'＜記入例＞【②】基本情報・返済スケジュール・支給スケジュール'!S39</f>
        <v>120000</v>
      </c>
      <c r="F20" s="127"/>
      <c r="G20" s="221">
        <v>0</v>
      </c>
      <c r="H20" s="222"/>
      <c r="I20" s="126">
        <f t="shared" si="0"/>
        <v>120000</v>
      </c>
      <c r="J20" s="127"/>
      <c r="K20" s="128">
        <f>'＜記入例＞【②】基本情報・返済スケジュール・支給スケジュール'!$T$24*'＜記入例＞【②】基本情報・返済スケジュール・支給スケジュール'!$U$24</f>
        <v>168000</v>
      </c>
      <c r="L20" s="128"/>
      <c r="M20" s="119">
        <f>MIN('＜記入例＞【②】基本情報・返済スケジュール・支給スケジュール'!$U$24,'＜記入例＞【②】基本情報・返済スケジュール・支給スケジュール'!$U$39)*50000</f>
        <v>600000</v>
      </c>
      <c r="N20" s="119"/>
      <c r="O20" s="217">
        <v>120000</v>
      </c>
      <c r="P20" s="218"/>
      <c r="Q20" s="119">
        <f>IF(C20&lt;&gt;"",IF('＜記入例＞【②】基本情報・返済スケジュール・支給スケジュール'!U24&gt;='＜記入例＞【②】基本情報・返済スケジュール・支給スケジュール'!U39,IF('＜記入例＞【②】基本情報・返済スケジュール・支給スケジュール'!T24&gt;='＜記入例＞【②】基本情報・返済スケジュール・支給スケジュール'!T39,MIN(I20,K20,M20,O20),"支給額超過"),"支給月数超過"),"")</f>
        <v>120000</v>
      </c>
      <c r="R20" s="119"/>
      <c r="S20" s="214">
        <f t="shared" si="1"/>
        <v>120000</v>
      </c>
      <c r="T20" s="215"/>
    </row>
    <row r="21" spans="2:20" ht="39" customHeight="1">
      <c r="B21" s="51">
        <v>5</v>
      </c>
      <c r="C21" s="201" t="s">
        <v>62</v>
      </c>
      <c r="D21" s="202"/>
      <c r="E21" s="126">
        <f>'＜記入例＞【②】基本情報・返済スケジュール・支給スケジュール'!S40</f>
        <v>105600</v>
      </c>
      <c r="F21" s="127"/>
      <c r="G21" s="221">
        <v>0</v>
      </c>
      <c r="H21" s="222"/>
      <c r="I21" s="126">
        <f t="shared" si="0"/>
        <v>105600</v>
      </c>
      <c r="J21" s="127"/>
      <c r="K21" s="128">
        <f>'＜記入例＞【②】基本情報・返済スケジュール・支給スケジュール'!$T$25*'＜記入例＞【②】基本情報・返済スケジュール・支給スケジュール'!$U$25</f>
        <v>105600</v>
      </c>
      <c r="L21" s="128"/>
      <c r="M21" s="119">
        <f>MIN('＜記入例＞【②】基本情報・返済スケジュール・支給スケジュール'!$U$25,'＜記入例＞【②】基本情報・返済スケジュール・支給スケジュール'!$U$40)*50000</f>
        <v>600000</v>
      </c>
      <c r="N21" s="119"/>
      <c r="O21" s="217">
        <v>105000</v>
      </c>
      <c r="P21" s="218"/>
      <c r="Q21" s="119">
        <f>IF(C21&lt;&gt;"",IF('＜記入例＞【②】基本情報・返済スケジュール・支給スケジュール'!U25&gt;='＜記入例＞【②】基本情報・返済スケジュール・支給スケジュール'!U40,IF('＜記入例＞【②】基本情報・返済スケジュール・支給スケジュール'!T25&gt;='＜記入例＞【②】基本情報・返済スケジュール・支給スケジュール'!T40,MIN(I21,K21,M21,O21),"支給額超過"),"支給月数超過"),"")</f>
        <v>105000</v>
      </c>
      <c r="R21" s="119"/>
      <c r="S21" s="214">
        <f t="shared" si="1"/>
        <v>105000</v>
      </c>
      <c r="T21" s="215"/>
    </row>
    <row r="22" spans="2:20" ht="39" customHeight="1" thickBot="1">
      <c r="B22" s="51">
        <v>6</v>
      </c>
      <c r="C22" s="201" t="s">
        <v>61</v>
      </c>
      <c r="D22" s="202"/>
      <c r="E22" s="122">
        <f>'＜記入例＞【②】基本情報・返済スケジュール・支給スケジュール'!S41</f>
        <v>120000</v>
      </c>
      <c r="F22" s="123"/>
      <c r="G22" s="229">
        <v>0</v>
      </c>
      <c r="H22" s="230"/>
      <c r="I22" s="126">
        <f t="shared" si="0"/>
        <v>120000</v>
      </c>
      <c r="J22" s="127"/>
      <c r="K22" s="128">
        <f>'＜記入例＞【②】基本情報・返済スケジュール・支給スケジュール'!$T$26*'＜記入例＞【②】基本情報・返済スケジュール・支給スケジュール'!$U$26</f>
        <v>120000</v>
      </c>
      <c r="L22" s="128"/>
      <c r="M22" s="119">
        <f>MIN('＜記入例＞【②】基本情報・返済スケジュール・支給スケジュール'!$U$26,'＜記入例＞【②】基本情報・返済スケジュール・支給スケジュール'!$U$41)*50000</f>
        <v>300000</v>
      </c>
      <c r="N22" s="119"/>
      <c r="O22" s="217">
        <v>120000</v>
      </c>
      <c r="P22" s="218"/>
      <c r="Q22" s="119">
        <f>IF(C22&lt;&gt;"",IF('＜記入例＞【②】基本情報・返済スケジュール・支給スケジュール'!U26&gt;='＜記入例＞【②】基本情報・返済スケジュール・支給スケジュール'!U41,IF('＜記入例＞【②】基本情報・返済スケジュール・支給スケジュール'!T26&gt;='＜記入例＞【②】基本情報・返済スケジュール・支給スケジュール'!T41,MIN(I22,K22,M22,O22),"支給額超過"),"支給月数超過"),"")</f>
        <v>120000</v>
      </c>
      <c r="R22" s="119"/>
      <c r="S22" s="223">
        <f t="shared" si="1"/>
        <v>120000</v>
      </c>
      <c r="T22" s="224"/>
    </row>
    <row r="23" spans="2:20" ht="39" customHeight="1" thickBot="1">
      <c r="B23" s="225" t="s">
        <v>28</v>
      </c>
      <c r="C23" s="225"/>
      <c r="D23" s="226"/>
      <c r="E23" s="231">
        <f>SUM(E17:F22)</f>
        <v>859200</v>
      </c>
      <c r="F23" s="232"/>
      <c r="G23" s="112"/>
      <c r="H23" s="112"/>
      <c r="I23" s="112"/>
      <c r="J23" s="112"/>
      <c r="K23" s="112"/>
      <c r="L23" s="112"/>
      <c r="M23" s="112"/>
      <c r="N23" s="112"/>
      <c r="O23" s="112"/>
      <c r="P23" s="112"/>
      <c r="Q23" s="112"/>
      <c r="R23" s="112"/>
      <c r="S23" s="227">
        <f>SUM(S17:T22)</f>
        <v>858000</v>
      </c>
      <c r="T23" s="228"/>
    </row>
    <row r="25" spans="2:20" ht="21" customHeight="1">
      <c r="B25" s="38" t="s">
        <v>125</v>
      </c>
    </row>
    <row r="26" spans="2:20" ht="21" customHeight="1">
      <c r="B26" s="39" t="s">
        <v>143</v>
      </c>
    </row>
    <row r="27" spans="2:20" ht="21" customHeight="1">
      <c r="B27" s="39" t="s">
        <v>126</v>
      </c>
    </row>
    <row r="28" spans="2:20" ht="21" customHeight="1">
      <c r="B28" s="39" t="s">
        <v>127</v>
      </c>
    </row>
    <row r="29" spans="2:20" ht="21" customHeight="1">
      <c r="B29" s="39" t="s">
        <v>145</v>
      </c>
    </row>
    <row r="30" spans="2:20" ht="21" customHeight="1">
      <c r="B30" s="39" t="s">
        <v>133</v>
      </c>
    </row>
    <row r="31" spans="2:20" ht="21" customHeight="1"/>
  </sheetData>
  <mergeCells count="74">
    <mergeCell ref="B23:D23"/>
    <mergeCell ref="S23:T23"/>
    <mergeCell ref="Q21:R21"/>
    <mergeCell ref="S21:T21"/>
    <mergeCell ref="C22:D22"/>
    <mergeCell ref="E22:F22"/>
    <mergeCell ref="G22:H22"/>
    <mergeCell ref="I22:J22"/>
    <mergeCell ref="K22:L22"/>
    <mergeCell ref="C21:D21"/>
    <mergeCell ref="E21:F21"/>
    <mergeCell ref="G21:H21"/>
    <mergeCell ref="I21:J21"/>
    <mergeCell ref="K21:L21"/>
    <mergeCell ref="O21:P21"/>
    <mergeCell ref="E23:F23"/>
    <mergeCell ref="M20:N20"/>
    <mergeCell ref="Q20:R20"/>
    <mergeCell ref="S20:T20"/>
    <mergeCell ref="M19:N19"/>
    <mergeCell ref="M22:N22"/>
    <mergeCell ref="Q22:R22"/>
    <mergeCell ref="S22:T22"/>
    <mergeCell ref="M21:N21"/>
    <mergeCell ref="O19:P19"/>
    <mergeCell ref="O20:P20"/>
    <mergeCell ref="O22:P22"/>
    <mergeCell ref="E20:F20"/>
    <mergeCell ref="G20:H20"/>
    <mergeCell ref="I20:J20"/>
    <mergeCell ref="K20:L20"/>
    <mergeCell ref="E19:F19"/>
    <mergeCell ref="G19:H19"/>
    <mergeCell ref="I19:J19"/>
    <mergeCell ref="K19:L19"/>
    <mergeCell ref="C20:D20"/>
    <mergeCell ref="Q16:R16"/>
    <mergeCell ref="S16:T16"/>
    <mergeCell ref="C17:D17"/>
    <mergeCell ref="E17:F17"/>
    <mergeCell ref="G17:H17"/>
    <mergeCell ref="I17:J17"/>
    <mergeCell ref="K17:L17"/>
    <mergeCell ref="M17:N17"/>
    <mergeCell ref="Q17:R17"/>
    <mergeCell ref="C18:D18"/>
    <mergeCell ref="E18:F18"/>
    <mergeCell ref="G18:H18"/>
    <mergeCell ref="I18:J18"/>
    <mergeCell ref="K18:L18"/>
    <mergeCell ref="M16:N16"/>
    <mergeCell ref="M18:N18"/>
    <mergeCell ref="Q19:R19"/>
    <mergeCell ref="S19:T19"/>
    <mergeCell ref="O16:P16"/>
    <mergeCell ref="O17:P17"/>
    <mergeCell ref="O18:P18"/>
    <mergeCell ref="S17:T17"/>
    <mergeCell ref="Q18:R18"/>
    <mergeCell ref="S18:T18"/>
    <mergeCell ref="B7:T7"/>
    <mergeCell ref="B3:C3"/>
    <mergeCell ref="D3:G3"/>
    <mergeCell ref="B4:C4"/>
    <mergeCell ref="D4:G4"/>
    <mergeCell ref="B5:C5"/>
    <mergeCell ref="D5:G5"/>
    <mergeCell ref="C19:D19"/>
    <mergeCell ref="I10:L10"/>
    <mergeCell ref="C16:D16"/>
    <mergeCell ref="E16:F16"/>
    <mergeCell ref="G16:H16"/>
    <mergeCell ref="I16:J16"/>
    <mergeCell ref="K16:L16"/>
  </mergeCells>
  <phoneticPr fontId="16"/>
  <pageMargins left="0.23622047244094491" right="0.23622047244094491" top="0.74803149606299213" bottom="0.74803149606299213" header="0.31496062992125984" footer="0.31496062992125984"/>
  <pageSetup paperSize="9" scale="6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U47"/>
  <sheetViews>
    <sheetView view="pageBreakPreview" zoomScale="80" zoomScaleNormal="100" zoomScaleSheetLayoutView="80" workbookViewId="0">
      <selection activeCell="N45" sqref="N45"/>
    </sheetView>
  </sheetViews>
  <sheetFormatPr defaultColWidth="9" defaultRowHeight="13.5"/>
  <cols>
    <col min="1" max="1" width="1.75" style="1" customWidth="1"/>
    <col min="2" max="2" width="4" style="1" customWidth="1"/>
    <col min="3" max="3" width="7.125" style="1" customWidth="1"/>
    <col min="4" max="5" width="6.625" style="1" customWidth="1"/>
    <col min="6" max="6" width="12.75" style="1" bestFit="1" customWidth="1"/>
    <col min="7" max="16" width="11.5" style="1" customWidth="1"/>
    <col min="17" max="17" width="12.875" style="1" customWidth="1"/>
    <col min="18" max="18" width="13" style="1" customWidth="1"/>
    <col min="19" max="19" width="14.75" style="1" customWidth="1"/>
    <col min="20" max="20" width="21.125" style="1" customWidth="1"/>
    <col min="21" max="21" width="15.375" style="3" customWidth="1"/>
    <col min="22" max="16384" width="9" style="1"/>
  </cols>
  <sheetData>
    <row r="1" spans="2:21" ht="14.25" customHeight="1">
      <c r="K1" s="41"/>
      <c r="T1" s="41"/>
      <c r="U1" s="41" t="s">
        <v>129</v>
      </c>
    </row>
    <row r="2" spans="2:21" ht="24" customHeight="1">
      <c r="B2" s="183" t="s">
        <v>81</v>
      </c>
      <c r="C2" s="183"/>
      <c r="D2" s="249">
        <f>'＜記入例＞【①】補助金交付申請額・対象者ごと申請額'!D4:G4</f>
        <v>1312345678</v>
      </c>
      <c r="E2" s="249"/>
      <c r="F2" s="249"/>
      <c r="G2" s="249"/>
      <c r="K2" s="41"/>
    </row>
    <row r="3" spans="2:21" ht="15.75" customHeight="1">
      <c r="B3" s="6"/>
      <c r="C3" s="6"/>
      <c r="D3" s="6"/>
      <c r="E3" s="6"/>
      <c r="F3" s="6"/>
      <c r="G3" s="6"/>
      <c r="K3" s="41"/>
      <c r="O3" s="15"/>
      <c r="P3" s="15"/>
    </row>
    <row r="4" spans="2:21" ht="26.25" customHeight="1">
      <c r="B4" s="184" t="s">
        <v>1</v>
      </c>
      <c r="C4" s="184"/>
      <c r="D4" s="249" t="str">
        <f>'＜記入例＞【①】補助金交付申請額・対象者ごと申請額'!D3:G3</f>
        <v>西新宿○○介護事業所</v>
      </c>
      <c r="E4" s="249"/>
      <c r="F4" s="249"/>
      <c r="G4" s="249"/>
      <c r="K4" s="41"/>
      <c r="O4" s="15"/>
      <c r="P4" s="15"/>
    </row>
    <row r="5" spans="2:21" ht="14.25" customHeight="1">
      <c r="B5" s="11"/>
      <c r="C5" s="11"/>
      <c r="D5" s="3"/>
      <c r="E5" s="3"/>
      <c r="F5" s="3"/>
      <c r="K5" s="41"/>
    </row>
    <row r="6" spans="2:21" ht="15.75" customHeight="1">
      <c r="B6" s="6" t="s">
        <v>18</v>
      </c>
      <c r="F6" s="3"/>
      <c r="G6" s="2"/>
      <c r="H6" s="2"/>
      <c r="I6" s="2"/>
      <c r="R6" s="42"/>
    </row>
    <row r="7" spans="2:21" ht="22.5" customHeight="1">
      <c r="B7" s="185" t="s">
        <v>80</v>
      </c>
      <c r="C7" s="161" t="s">
        <v>0</v>
      </c>
      <c r="D7" s="161"/>
      <c r="E7" s="161"/>
      <c r="F7" s="186" t="s">
        <v>17</v>
      </c>
      <c r="G7" s="186"/>
      <c r="H7" s="171" t="s">
        <v>57</v>
      </c>
      <c r="I7" s="172"/>
      <c r="J7" s="171" t="s">
        <v>146</v>
      </c>
      <c r="K7" s="172"/>
      <c r="L7" s="171" t="s">
        <v>44</v>
      </c>
      <c r="M7" s="172"/>
      <c r="N7" s="177" t="s">
        <v>43</v>
      </c>
      <c r="O7" s="179" t="s">
        <v>147</v>
      </c>
      <c r="P7" s="179" t="s">
        <v>46</v>
      </c>
      <c r="Q7" s="179" t="s">
        <v>45</v>
      </c>
      <c r="R7" s="188"/>
      <c r="S7" s="187"/>
    </row>
    <row r="8" spans="2:21" ht="22.5" customHeight="1">
      <c r="B8" s="185"/>
      <c r="C8" s="161"/>
      <c r="D8" s="161"/>
      <c r="E8" s="161"/>
      <c r="F8" s="186"/>
      <c r="G8" s="186"/>
      <c r="H8" s="173"/>
      <c r="I8" s="174"/>
      <c r="J8" s="173"/>
      <c r="K8" s="174"/>
      <c r="L8" s="173"/>
      <c r="M8" s="174"/>
      <c r="N8" s="178"/>
      <c r="O8" s="180"/>
      <c r="P8" s="180"/>
      <c r="Q8" s="180"/>
      <c r="R8" s="188"/>
      <c r="S8" s="187"/>
    </row>
    <row r="9" spans="2:21" ht="26.25" customHeight="1">
      <c r="B9" s="36">
        <v>1</v>
      </c>
      <c r="C9" s="240" t="str">
        <f>'＜記入例＞【①】補助金交付申請額・対象者ごと申請額'!C17:D17</f>
        <v>東京　太郎</v>
      </c>
      <c r="D9" s="240"/>
      <c r="E9" s="240"/>
      <c r="F9" s="241" t="s">
        <v>158</v>
      </c>
      <c r="G9" s="241"/>
      <c r="H9" s="242" t="s">
        <v>78</v>
      </c>
      <c r="I9" s="243"/>
      <c r="J9" s="250" t="s">
        <v>86</v>
      </c>
      <c r="K9" s="251"/>
      <c r="L9" s="247" t="s">
        <v>162</v>
      </c>
      <c r="M9" s="248"/>
      <c r="N9" s="87" t="s">
        <v>98</v>
      </c>
      <c r="O9" s="88">
        <v>12</v>
      </c>
      <c r="P9" s="88">
        <v>30</v>
      </c>
      <c r="Q9" s="84">
        <f t="shared" ref="Q9:Q14" si="0">O9+P9</f>
        <v>42</v>
      </c>
      <c r="R9" s="86"/>
      <c r="S9" s="83"/>
    </row>
    <row r="10" spans="2:21" ht="26.25" customHeight="1">
      <c r="B10" s="36">
        <v>2</v>
      </c>
      <c r="C10" s="240" t="str">
        <f>'＜記入例＞【①】補助金交付申請額・対象者ごと申請額'!C18:D18</f>
        <v>新宿　月子</v>
      </c>
      <c r="D10" s="240"/>
      <c r="E10" s="240"/>
      <c r="F10" s="241" t="s">
        <v>158</v>
      </c>
      <c r="G10" s="241"/>
      <c r="H10" s="242" t="s">
        <v>79</v>
      </c>
      <c r="I10" s="243"/>
      <c r="J10" s="250" t="s">
        <v>138</v>
      </c>
      <c r="K10" s="251"/>
      <c r="L10" s="247" t="s">
        <v>163</v>
      </c>
      <c r="M10" s="248"/>
      <c r="N10" s="87" t="s">
        <v>98</v>
      </c>
      <c r="O10" s="88">
        <v>12</v>
      </c>
      <c r="P10" s="88">
        <v>27</v>
      </c>
      <c r="Q10" s="84">
        <f t="shared" si="0"/>
        <v>39</v>
      </c>
      <c r="R10" s="86"/>
      <c r="S10" s="83"/>
    </row>
    <row r="11" spans="2:21" ht="26.25" customHeight="1">
      <c r="B11" s="36">
        <v>3</v>
      </c>
      <c r="C11" s="240" t="str">
        <f>'＜記入例＞【①】補助金交付申請額・対象者ごと申請額'!C19:D19</f>
        <v>社会　陽子</v>
      </c>
      <c r="D11" s="240"/>
      <c r="E11" s="240"/>
      <c r="F11" s="241" t="s">
        <v>158</v>
      </c>
      <c r="G11" s="241"/>
      <c r="H11" s="242"/>
      <c r="I11" s="243"/>
      <c r="J11" s="250" t="s">
        <v>85</v>
      </c>
      <c r="K11" s="251"/>
      <c r="L11" s="247" t="s">
        <v>164</v>
      </c>
      <c r="M11" s="248"/>
      <c r="N11" s="87" t="s">
        <v>98</v>
      </c>
      <c r="O11" s="88">
        <v>12</v>
      </c>
      <c r="P11" s="88">
        <v>21</v>
      </c>
      <c r="Q11" s="84">
        <f t="shared" si="0"/>
        <v>33</v>
      </c>
      <c r="R11" s="86"/>
      <c r="S11" s="83"/>
    </row>
    <row r="12" spans="2:21" ht="26.25" customHeight="1">
      <c r="B12" s="36">
        <v>4</v>
      </c>
      <c r="C12" s="240" t="str">
        <f>'＜記入例＞【①】補助金交付申請額・対象者ごと申請額'!C20:D20</f>
        <v>保健　次郎</v>
      </c>
      <c r="D12" s="240"/>
      <c r="E12" s="240"/>
      <c r="F12" s="239" t="s">
        <v>159</v>
      </c>
      <c r="G12" s="239"/>
      <c r="H12" s="242" t="s">
        <v>78</v>
      </c>
      <c r="I12" s="243"/>
      <c r="J12" s="250"/>
      <c r="K12" s="251"/>
      <c r="L12" s="247" t="s">
        <v>155</v>
      </c>
      <c r="M12" s="248"/>
      <c r="N12" s="87" t="s">
        <v>98</v>
      </c>
      <c r="O12" s="88">
        <v>12</v>
      </c>
      <c r="P12" s="88">
        <v>12</v>
      </c>
      <c r="Q12" s="84">
        <f t="shared" si="0"/>
        <v>24</v>
      </c>
      <c r="R12" s="86"/>
      <c r="S12" s="83"/>
    </row>
    <row r="13" spans="2:21" ht="26.25" customHeight="1">
      <c r="B13" s="36">
        <v>5</v>
      </c>
      <c r="C13" s="240" t="str">
        <f>'＜記入例＞【①】補助金交付申請額・対象者ごと申請額'!C21:D21</f>
        <v>精神　三郎</v>
      </c>
      <c r="D13" s="240"/>
      <c r="E13" s="240"/>
      <c r="F13" s="239" t="s">
        <v>160</v>
      </c>
      <c r="G13" s="239"/>
      <c r="H13" s="242"/>
      <c r="I13" s="243"/>
      <c r="J13" s="250" t="s">
        <v>76</v>
      </c>
      <c r="K13" s="251"/>
      <c r="L13" s="247" t="s">
        <v>165</v>
      </c>
      <c r="M13" s="248"/>
      <c r="N13" s="87" t="s">
        <v>98</v>
      </c>
      <c r="O13" s="88">
        <v>12</v>
      </c>
      <c r="P13" s="88">
        <v>0</v>
      </c>
      <c r="Q13" s="84">
        <f t="shared" si="0"/>
        <v>12</v>
      </c>
      <c r="R13" s="86"/>
      <c r="S13" s="83"/>
    </row>
    <row r="14" spans="2:21" ht="26.25" customHeight="1">
      <c r="B14" s="36">
        <v>6</v>
      </c>
      <c r="C14" s="240" t="str">
        <f>'＜記入例＞【①】補助金交付申請額・対象者ごと申請額'!C22:D22</f>
        <v>心理　未来</v>
      </c>
      <c r="D14" s="240"/>
      <c r="E14" s="240"/>
      <c r="F14" s="239" t="s">
        <v>161</v>
      </c>
      <c r="G14" s="239"/>
      <c r="H14" s="242"/>
      <c r="I14" s="243"/>
      <c r="J14" s="250"/>
      <c r="K14" s="251"/>
      <c r="L14" s="247" t="s">
        <v>166</v>
      </c>
      <c r="M14" s="248"/>
      <c r="N14" s="87" t="s">
        <v>77</v>
      </c>
      <c r="O14" s="88">
        <v>6</v>
      </c>
      <c r="P14" s="88">
        <v>0</v>
      </c>
      <c r="Q14" s="84">
        <f t="shared" si="0"/>
        <v>6</v>
      </c>
      <c r="R14" s="86"/>
      <c r="S14" s="83"/>
    </row>
    <row r="15" spans="2:21" ht="10.5" customHeight="1">
      <c r="B15" s="3"/>
      <c r="C15" s="3"/>
      <c r="D15" s="3"/>
      <c r="E15" s="3"/>
      <c r="F15" s="3"/>
      <c r="G15" s="3"/>
      <c r="H15" s="7"/>
      <c r="I15" s="4"/>
      <c r="J15" s="157"/>
      <c r="K15" s="157"/>
    </row>
    <row r="16" spans="2:21" ht="18" customHeight="1">
      <c r="B16" s="11" t="s">
        <v>48</v>
      </c>
      <c r="C16" s="3"/>
      <c r="D16" s="3"/>
      <c r="E16" s="3"/>
      <c r="F16" s="3"/>
      <c r="G16" s="3"/>
      <c r="H16" s="7"/>
      <c r="I16" s="4"/>
      <c r="J16" s="10"/>
      <c r="K16" s="10"/>
    </row>
    <row r="17" spans="2:21" ht="22.5" customHeight="1">
      <c r="B17" s="11" t="s">
        <v>47</v>
      </c>
      <c r="C17" s="3"/>
      <c r="D17" s="3"/>
      <c r="E17" s="3"/>
      <c r="F17" s="3"/>
      <c r="G17" s="3"/>
      <c r="H17" s="7"/>
      <c r="I17" s="4"/>
      <c r="J17" s="10"/>
      <c r="K17" s="10"/>
    </row>
    <row r="18" spans="2:21" ht="12.75" customHeight="1">
      <c r="B18" s="11"/>
      <c r="C18" s="3"/>
      <c r="D18" s="3"/>
      <c r="E18" s="3"/>
      <c r="F18" s="3"/>
      <c r="G18" s="3"/>
      <c r="H18" s="7"/>
      <c r="I18" s="4"/>
      <c r="J18" s="10"/>
      <c r="K18" s="10"/>
    </row>
    <row r="19" spans="2:21" ht="20.25" customHeight="1">
      <c r="B19" s="6" t="s">
        <v>49</v>
      </c>
      <c r="F19" s="3"/>
      <c r="G19" s="2"/>
      <c r="H19" s="2"/>
      <c r="I19" s="2"/>
      <c r="S19" s="42"/>
      <c r="U19" s="3" t="s">
        <v>72</v>
      </c>
    </row>
    <row r="20" spans="2:21" ht="40.5" customHeight="1">
      <c r="B20" s="45" t="s">
        <v>71</v>
      </c>
      <c r="C20" s="158" t="s">
        <v>2</v>
      </c>
      <c r="D20" s="159"/>
      <c r="E20" s="160"/>
      <c r="F20" s="46" t="s">
        <v>50</v>
      </c>
      <c r="G20" s="45" t="s">
        <v>3</v>
      </c>
      <c r="H20" s="45" t="s">
        <v>4</v>
      </c>
      <c r="I20" s="45" t="s">
        <v>5</v>
      </c>
      <c r="J20" s="45" t="s">
        <v>6</v>
      </c>
      <c r="K20" s="45" t="s">
        <v>7</v>
      </c>
      <c r="L20" s="45" t="s">
        <v>8</v>
      </c>
      <c r="M20" s="45" t="s">
        <v>9</v>
      </c>
      <c r="N20" s="45" t="s">
        <v>10</v>
      </c>
      <c r="O20" s="45" t="s">
        <v>11</v>
      </c>
      <c r="P20" s="45" t="s">
        <v>12</v>
      </c>
      <c r="Q20" s="45" t="s">
        <v>13</v>
      </c>
      <c r="R20" s="45" t="s">
        <v>14</v>
      </c>
      <c r="S20" s="46" t="s">
        <v>95</v>
      </c>
      <c r="T20" s="47" t="s">
        <v>89</v>
      </c>
      <c r="U20" s="47" t="s">
        <v>94</v>
      </c>
    </row>
    <row r="21" spans="2:21" ht="27" customHeight="1">
      <c r="B21" s="37">
        <v>1</v>
      </c>
      <c r="C21" s="233" t="str">
        <f t="shared" ref="C21:C26" si="1">C9</f>
        <v>東京　太郎</v>
      </c>
      <c r="D21" s="234"/>
      <c r="E21" s="235"/>
      <c r="F21" s="58" t="s">
        <v>73</v>
      </c>
      <c r="G21" s="56">
        <v>14000</v>
      </c>
      <c r="H21" s="56">
        <v>14000</v>
      </c>
      <c r="I21" s="56">
        <v>14000</v>
      </c>
      <c r="J21" s="56">
        <v>14000</v>
      </c>
      <c r="K21" s="56">
        <v>14000</v>
      </c>
      <c r="L21" s="56">
        <v>14000</v>
      </c>
      <c r="M21" s="56">
        <v>14000</v>
      </c>
      <c r="N21" s="56">
        <v>14000</v>
      </c>
      <c r="O21" s="56">
        <v>14000</v>
      </c>
      <c r="P21" s="56">
        <v>14000</v>
      </c>
      <c r="Q21" s="56">
        <v>14000</v>
      </c>
      <c r="R21" s="56">
        <v>14000</v>
      </c>
      <c r="S21" s="98">
        <f t="shared" ref="S21:S26" si="2">SUM(G21:R21)</f>
        <v>168000</v>
      </c>
      <c r="T21" s="71">
        <v>14000</v>
      </c>
      <c r="U21" s="89">
        <v>12</v>
      </c>
    </row>
    <row r="22" spans="2:21" ht="27" customHeight="1">
      <c r="B22" s="37">
        <v>2</v>
      </c>
      <c r="C22" s="233" t="str">
        <f t="shared" si="1"/>
        <v>新宿　月子</v>
      </c>
      <c r="D22" s="234"/>
      <c r="E22" s="235"/>
      <c r="F22" s="58" t="s">
        <v>75</v>
      </c>
      <c r="G22" s="56">
        <v>4400</v>
      </c>
      <c r="H22" s="56">
        <v>4400</v>
      </c>
      <c r="I22" s="56">
        <v>4400</v>
      </c>
      <c r="J22" s="56">
        <v>30800</v>
      </c>
      <c r="K22" s="56">
        <v>4400</v>
      </c>
      <c r="L22" s="56">
        <v>4400</v>
      </c>
      <c r="M22" s="56">
        <v>4400</v>
      </c>
      <c r="N22" s="56">
        <v>4400</v>
      </c>
      <c r="O22" s="56">
        <v>4400</v>
      </c>
      <c r="P22" s="56">
        <v>30800</v>
      </c>
      <c r="Q22" s="56">
        <v>4400</v>
      </c>
      <c r="R22" s="56">
        <v>4400</v>
      </c>
      <c r="S22" s="98">
        <f t="shared" si="2"/>
        <v>105600</v>
      </c>
      <c r="T22" s="71">
        <v>8800</v>
      </c>
      <c r="U22" s="89">
        <v>12</v>
      </c>
    </row>
    <row r="23" spans="2:21" ht="27" customHeight="1">
      <c r="B23" s="37">
        <v>3</v>
      </c>
      <c r="C23" s="233" t="str">
        <f t="shared" si="1"/>
        <v>社会　陽子</v>
      </c>
      <c r="D23" s="234"/>
      <c r="E23" s="235"/>
      <c r="F23" s="58" t="s">
        <v>73</v>
      </c>
      <c r="G23" s="56">
        <v>20000</v>
      </c>
      <c r="H23" s="56">
        <v>20000</v>
      </c>
      <c r="I23" s="56">
        <v>20000</v>
      </c>
      <c r="J23" s="56">
        <v>20000</v>
      </c>
      <c r="K23" s="56">
        <v>20000</v>
      </c>
      <c r="L23" s="56">
        <v>20000</v>
      </c>
      <c r="M23" s="56">
        <v>20000</v>
      </c>
      <c r="N23" s="56">
        <v>20000</v>
      </c>
      <c r="O23" s="56">
        <v>20000</v>
      </c>
      <c r="P23" s="56">
        <v>20000</v>
      </c>
      <c r="Q23" s="56">
        <v>20000</v>
      </c>
      <c r="R23" s="56">
        <v>20000</v>
      </c>
      <c r="S23" s="98">
        <f t="shared" si="2"/>
        <v>240000</v>
      </c>
      <c r="T23" s="71">
        <v>20000</v>
      </c>
      <c r="U23" s="89">
        <v>12</v>
      </c>
    </row>
    <row r="24" spans="2:21" ht="27" customHeight="1">
      <c r="B24" s="37">
        <v>4</v>
      </c>
      <c r="C24" s="233" t="str">
        <f t="shared" si="1"/>
        <v>保健　次郎</v>
      </c>
      <c r="D24" s="234"/>
      <c r="E24" s="235"/>
      <c r="F24" s="58" t="s">
        <v>73</v>
      </c>
      <c r="G24" s="56">
        <v>14000</v>
      </c>
      <c r="H24" s="56">
        <v>14000</v>
      </c>
      <c r="I24" s="56">
        <v>14000</v>
      </c>
      <c r="J24" s="56">
        <v>14000</v>
      </c>
      <c r="K24" s="56">
        <v>14000</v>
      </c>
      <c r="L24" s="56">
        <v>14000</v>
      </c>
      <c r="M24" s="56">
        <v>14000</v>
      </c>
      <c r="N24" s="56">
        <v>14000</v>
      </c>
      <c r="O24" s="56">
        <v>14000</v>
      </c>
      <c r="P24" s="56">
        <v>14000</v>
      </c>
      <c r="Q24" s="56">
        <v>14000</v>
      </c>
      <c r="R24" s="56">
        <v>14000</v>
      </c>
      <c r="S24" s="98">
        <f t="shared" si="2"/>
        <v>168000</v>
      </c>
      <c r="T24" s="71">
        <v>14000</v>
      </c>
      <c r="U24" s="89">
        <v>12</v>
      </c>
    </row>
    <row r="25" spans="2:21" ht="27" customHeight="1">
      <c r="B25" s="37">
        <v>5</v>
      </c>
      <c r="C25" s="233" t="str">
        <f t="shared" si="1"/>
        <v>精神　三郎</v>
      </c>
      <c r="D25" s="234"/>
      <c r="E25" s="235"/>
      <c r="F25" s="58" t="s">
        <v>74</v>
      </c>
      <c r="G25" s="56">
        <v>4400</v>
      </c>
      <c r="H25" s="56">
        <v>4400</v>
      </c>
      <c r="I25" s="56">
        <v>4400</v>
      </c>
      <c r="J25" s="56">
        <v>30800</v>
      </c>
      <c r="K25" s="56">
        <v>4400</v>
      </c>
      <c r="L25" s="56">
        <v>4400</v>
      </c>
      <c r="M25" s="56">
        <v>4400</v>
      </c>
      <c r="N25" s="56">
        <v>4400</v>
      </c>
      <c r="O25" s="56">
        <v>4400</v>
      </c>
      <c r="P25" s="56">
        <v>30800</v>
      </c>
      <c r="Q25" s="56">
        <v>4400</v>
      </c>
      <c r="R25" s="56">
        <v>4400</v>
      </c>
      <c r="S25" s="98">
        <f t="shared" si="2"/>
        <v>105600</v>
      </c>
      <c r="T25" s="71">
        <v>8800</v>
      </c>
      <c r="U25" s="89">
        <v>12</v>
      </c>
    </row>
    <row r="26" spans="2:21" ht="27" customHeight="1" thickBot="1">
      <c r="B26" s="43">
        <v>6</v>
      </c>
      <c r="C26" s="252" t="str">
        <f t="shared" si="1"/>
        <v>心理　未来</v>
      </c>
      <c r="D26" s="253"/>
      <c r="E26" s="254"/>
      <c r="F26" s="57" t="s">
        <v>73</v>
      </c>
      <c r="G26" s="54"/>
      <c r="H26" s="54"/>
      <c r="I26" s="54"/>
      <c r="J26" s="54"/>
      <c r="K26" s="54"/>
      <c r="L26" s="54"/>
      <c r="M26" s="54">
        <v>20000</v>
      </c>
      <c r="N26" s="54">
        <v>20000</v>
      </c>
      <c r="O26" s="54">
        <v>20000</v>
      </c>
      <c r="P26" s="54">
        <v>20000</v>
      </c>
      <c r="Q26" s="54">
        <v>20000</v>
      </c>
      <c r="R26" s="54">
        <v>20000</v>
      </c>
      <c r="S26" s="101">
        <f t="shared" si="2"/>
        <v>120000</v>
      </c>
      <c r="T26" s="72">
        <v>20000</v>
      </c>
      <c r="U26" s="90">
        <v>6</v>
      </c>
    </row>
    <row r="27" spans="2:21" ht="35.1" customHeight="1" thickBot="1">
      <c r="B27" s="165" t="s">
        <v>15</v>
      </c>
      <c r="C27" s="166"/>
      <c r="D27" s="166"/>
      <c r="E27" s="166"/>
      <c r="F27" s="167"/>
      <c r="G27" s="244"/>
      <c r="H27" s="245"/>
      <c r="I27" s="245"/>
      <c r="J27" s="245"/>
      <c r="K27" s="245"/>
      <c r="L27" s="245"/>
      <c r="M27" s="245"/>
      <c r="N27" s="245"/>
      <c r="O27" s="245"/>
      <c r="P27" s="245"/>
      <c r="Q27" s="245"/>
      <c r="R27" s="245"/>
      <c r="S27" s="245"/>
      <c r="T27" s="245"/>
      <c r="U27" s="246"/>
    </row>
    <row r="28" spans="2:21" ht="11.25" customHeight="1">
      <c r="B28" s="6"/>
      <c r="F28" s="3"/>
      <c r="G28" s="2"/>
      <c r="H28" s="2"/>
      <c r="I28" s="2"/>
    </row>
    <row r="29" spans="2:21" ht="18.75" customHeight="1">
      <c r="B29" s="6" t="s">
        <v>130</v>
      </c>
      <c r="F29" s="3"/>
      <c r="G29" s="2"/>
      <c r="H29" s="2"/>
      <c r="I29" s="2"/>
    </row>
    <row r="30" spans="2:21" ht="18" customHeight="1">
      <c r="B30" s="34" t="s">
        <v>51</v>
      </c>
      <c r="F30" s="3"/>
      <c r="G30" s="2"/>
      <c r="H30" s="2"/>
      <c r="I30" s="2"/>
    </row>
    <row r="31" spans="2:21" ht="18" customHeight="1">
      <c r="B31" s="34" t="s">
        <v>137</v>
      </c>
      <c r="F31" s="3"/>
      <c r="G31" s="2"/>
      <c r="H31" s="2"/>
      <c r="I31" s="2"/>
    </row>
    <row r="32" spans="2:21" ht="18" customHeight="1">
      <c r="B32" s="34" t="s">
        <v>131</v>
      </c>
      <c r="F32" s="3"/>
      <c r="G32" s="2"/>
      <c r="H32" s="2"/>
      <c r="I32" s="2"/>
    </row>
    <row r="33" spans="2:21" ht="10.5" customHeight="1">
      <c r="F33" s="3"/>
      <c r="G33" s="2"/>
      <c r="H33" s="2"/>
      <c r="I33" s="2"/>
    </row>
    <row r="34" spans="2:21" ht="20.25" customHeight="1">
      <c r="B34" s="6" t="s">
        <v>90</v>
      </c>
      <c r="F34" s="3"/>
      <c r="G34" s="2"/>
      <c r="H34" s="2"/>
      <c r="I34" s="2"/>
      <c r="S34" s="42"/>
      <c r="U34" s="3" t="s">
        <v>72</v>
      </c>
    </row>
    <row r="35" spans="2:21" ht="40.5" customHeight="1">
      <c r="B35" s="45" t="s">
        <v>71</v>
      </c>
      <c r="C35" s="158" t="s">
        <v>2</v>
      </c>
      <c r="D35" s="159"/>
      <c r="E35" s="160"/>
      <c r="F35" s="46" t="s">
        <v>91</v>
      </c>
      <c r="G35" s="45" t="s">
        <v>3</v>
      </c>
      <c r="H35" s="45" t="s">
        <v>4</v>
      </c>
      <c r="I35" s="45" t="s">
        <v>5</v>
      </c>
      <c r="J35" s="45" t="s">
        <v>6</v>
      </c>
      <c r="K35" s="45" t="s">
        <v>7</v>
      </c>
      <c r="L35" s="45" t="s">
        <v>8</v>
      </c>
      <c r="M35" s="45" t="s">
        <v>9</v>
      </c>
      <c r="N35" s="45" t="s">
        <v>10</v>
      </c>
      <c r="O35" s="45" t="s">
        <v>11</v>
      </c>
      <c r="P35" s="45" t="s">
        <v>12</v>
      </c>
      <c r="Q35" s="45" t="s">
        <v>13</v>
      </c>
      <c r="R35" s="45" t="s">
        <v>14</v>
      </c>
      <c r="S35" s="46" t="s">
        <v>96</v>
      </c>
      <c r="T35" s="47" t="s">
        <v>31</v>
      </c>
      <c r="U35" s="47" t="s">
        <v>93</v>
      </c>
    </row>
    <row r="36" spans="2:21" ht="27" customHeight="1">
      <c r="B36" s="37">
        <v>1</v>
      </c>
      <c r="C36" s="233" t="str">
        <f t="shared" ref="C36:C41" si="3">C21</f>
        <v>東京　太郎</v>
      </c>
      <c r="D36" s="234"/>
      <c r="E36" s="235"/>
      <c r="F36" s="55" t="s">
        <v>69</v>
      </c>
      <c r="G36" s="56">
        <v>14000</v>
      </c>
      <c r="H36" s="56">
        <v>14000</v>
      </c>
      <c r="I36" s="56">
        <v>14000</v>
      </c>
      <c r="J36" s="56">
        <v>14000</v>
      </c>
      <c r="K36" s="56">
        <v>14000</v>
      </c>
      <c r="L36" s="56">
        <v>14000</v>
      </c>
      <c r="M36" s="56">
        <v>14000</v>
      </c>
      <c r="N36" s="56">
        <v>14000</v>
      </c>
      <c r="O36" s="56">
        <v>14000</v>
      </c>
      <c r="P36" s="56">
        <v>14000</v>
      </c>
      <c r="Q36" s="56">
        <v>14000</v>
      </c>
      <c r="R36" s="56">
        <v>14000</v>
      </c>
      <c r="S36" s="98">
        <f t="shared" ref="S36:S41" si="4">SUM(G36:R36)</f>
        <v>168000</v>
      </c>
      <c r="T36" s="104">
        <f>IF(S36&lt;&gt;0,S36/U36,"")</f>
        <v>14000</v>
      </c>
      <c r="U36" s="91">
        <v>12</v>
      </c>
    </row>
    <row r="37" spans="2:21" ht="27" customHeight="1">
      <c r="B37" s="37">
        <v>2</v>
      </c>
      <c r="C37" s="233" t="str">
        <f t="shared" si="3"/>
        <v>新宿　月子</v>
      </c>
      <c r="D37" s="234"/>
      <c r="E37" s="235"/>
      <c r="F37" s="55" t="s">
        <v>70</v>
      </c>
      <c r="G37" s="56"/>
      <c r="H37" s="56"/>
      <c r="I37" s="56"/>
      <c r="J37" s="56"/>
      <c r="K37" s="56"/>
      <c r="L37" s="56"/>
      <c r="M37" s="56"/>
      <c r="N37" s="56"/>
      <c r="O37" s="56"/>
      <c r="P37" s="56"/>
      <c r="Q37" s="56"/>
      <c r="R37" s="56">
        <v>105600</v>
      </c>
      <c r="S37" s="98">
        <f t="shared" si="4"/>
        <v>105600</v>
      </c>
      <c r="T37" s="104">
        <f t="shared" ref="T37:T41" si="5">IF(S37&lt;&gt;0,S37/U37,"")</f>
        <v>8800</v>
      </c>
      <c r="U37" s="91">
        <v>12</v>
      </c>
    </row>
    <row r="38" spans="2:21" ht="27" customHeight="1">
      <c r="B38" s="37">
        <v>3</v>
      </c>
      <c r="C38" s="233" t="str">
        <f t="shared" si="3"/>
        <v>社会　陽子</v>
      </c>
      <c r="D38" s="234"/>
      <c r="E38" s="235"/>
      <c r="F38" s="55" t="s">
        <v>70</v>
      </c>
      <c r="G38" s="56"/>
      <c r="H38" s="56"/>
      <c r="I38" s="56"/>
      <c r="J38" s="56"/>
      <c r="K38" s="56"/>
      <c r="L38" s="56">
        <v>120000</v>
      </c>
      <c r="M38" s="56"/>
      <c r="N38" s="56"/>
      <c r="O38" s="56"/>
      <c r="P38" s="56"/>
      <c r="Q38" s="56"/>
      <c r="R38" s="56">
        <v>120000</v>
      </c>
      <c r="S38" s="98">
        <f t="shared" si="4"/>
        <v>240000</v>
      </c>
      <c r="T38" s="104">
        <f t="shared" si="5"/>
        <v>20000</v>
      </c>
      <c r="U38" s="91">
        <v>12</v>
      </c>
    </row>
    <row r="39" spans="2:21" ht="27" customHeight="1">
      <c r="B39" s="37">
        <v>4</v>
      </c>
      <c r="C39" s="233" t="str">
        <f t="shared" si="3"/>
        <v>保健　次郎</v>
      </c>
      <c r="D39" s="234"/>
      <c r="E39" s="235"/>
      <c r="F39" s="55" t="s">
        <v>69</v>
      </c>
      <c r="G39" s="56">
        <v>10000</v>
      </c>
      <c r="H39" s="56">
        <v>10000</v>
      </c>
      <c r="I39" s="56">
        <v>10000</v>
      </c>
      <c r="J39" s="56">
        <v>10000</v>
      </c>
      <c r="K39" s="56">
        <v>10000</v>
      </c>
      <c r="L39" s="56">
        <v>10000</v>
      </c>
      <c r="M39" s="56">
        <v>10000</v>
      </c>
      <c r="N39" s="56">
        <v>10000</v>
      </c>
      <c r="O39" s="56">
        <v>10000</v>
      </c>
      <c r="P39" s="56">
        <v>10000</v>
      </c>
      <c r="Q39" s="56">
        <v>10000</v>
      </c>
      <c r="R39" s="56">
        <v>10000</v>
      </c>
      <c r="S39" s="98">
        <f t="shared" si="4"/>
        <v>120000</v>
      </c>
      <c r="T39" s="104">
        <f t="shared" si="5"/>
        <v>10000</v>
      </c>
      <c r="U39" s="91">
        <v>12</v>
      </c>
    </row>
    <row r="40" spans="2:21" ht="27" customHeight="1">
      <c r="B40" s="37">
        <v>5</v>
      </c>
      <c r="C40" s="233" t="str">
        <f t="shared" si="3"/>
        <v>精神　三郎</v>
      </c>
      <c r="D40" s="234"/>
      <c r="E40" s="235"/>
      <c r="F40" s="55" t="s">
        <v>69</v>
      </c>
      <c r="G40" s="56">
        <v>8800</v>
      </c>
      <c r="H40" s="56">
        <v>8800</v>
      </c>
      <c r="I40" s="56">
        <v>8800</v>
      </c>
      <c r="J40" s="56">
        <v>8800</v>
      </c>
      <c r="K40" s="56">
        <v>8800</v>
      </c>
      <c r="L40" s="56">
        <v>8800</v>
      </c>
      <c r="M40" s="56">
        <v>8800</v>
      </c>
      <c r="N40" s="56">
        <v>8800</v>
      </c>
      <c r="O40" s="56">
        <v>8800</v>
      </c>
      <c r="P40" s="56">
        <v>8800</v>
      </c>
      <c r="Q40" s="56">
        <v>8800</v>
      </c>
      <c r="R40" s="56">
        <v>8800</v>
      </c>
      <c r="S40" s="98">
        <f t="shared" si="4"/>
        <v>105600</v>
      </c>
      <c r="T40" s="104">
        <f t="shared" si="5"/>
        <v>8800</v>
      </c>
      <c r="U40" s="91">
        <v>12</v>
      </c>
    </row>
    <row r="41" spans="2:21" ht="27" customHeight="1" thickBot="1">
      <c r="B41" s="43">
        <v>6</v>
      </c>
      <c r="C41" s="233" t="str">
        <f t="shared" si="3"/>
        <v>心理　未来</v>
      </c>
      <c r="D41" s="234"/>
      <c r="E41" s="235"/>
      <c r="F41" s="55" t="s">
        <v>69</v>
      </c>
      <c r="G41" s="54"/>
      <c r="H41" s="54"/>
      <c r="I41" s="54"/>
      <c r="J41" s="54"/>
      <c r="K41" s="54"/>
      <c r="L41" s="54"/>
      <c r="M41" s="54">
        <v>20000</v>
      </c>
      <c r="N41" s="54">
        <v>20000</v>
      </c>
      <c r="O41" s="54">
        <v>20000</v>
      </c>
      <c r="P41" s="54">
        <v>20000</v>
      </c>
      <c r="Q41" s="54">
        <v>20000</v>
      </c>
      <c r="R41" s="54">
        <v>20000</v>
      </c>
      <c r="S41" s="101">
        <f t="shared" si="4"/>
        <v>120000</v>
      </c>
      <c r="T41" s="104">
        <f t="shared" si="5"/>
        <v>20000</v>
      </c>
      <c r="U41" s="91">
        <v>6</v>
      </c>
    </row>
    <row r="42" spans="2:21" ht="35.1" customHeight="1" thickBot="1">
      <c r="B42" s="165" t="s">
        <v>15</v>
      </c>
      <c r="C42" s="166"/>
      <c r="D42" s="166"/>
      <c r="E42" s="166"/>
      <c r="F42" s="167"/>
      <c r="G42" s="236" t="s">
        <v>99</v>
      </c>
      <c r="H42" s="237"/>
      <c r="I42" s="237"/>
      <c r="J42" s="237"/>
      <c r="K42" s="237"/>
      <c r="L42" s="237"/>
      <c r="M42" s="237"/>
      <c r="N42" s="237"/>
      <c r="O42" s="237"/>
      <c r="P42" s="237"/>
      <c r="Q42" s="237"/>
      <c r="R42" s="237"/>
      <c r="S42" s="237"/>
      <c r="T42" s="237"/>
      <c r="U42" s="238"/>
    </row>
    <row r="43" spans="2:21" ht="11.25" customHeight="1">
      <c r="B43" s="6"/>
    </row>
    <row r="44" spans="2:21" ht="21" customHeight="1">
      <c r="B44" s="6" t="s">
        <v>149</v>
      </c>
    </row>
    <row r="45" spans="2:21" ht="18" customHeight="1">
      <c r="B45" s="34" t="s">
        <v>92</v>
      </c>
    </row>
    <row r="46" spans="2:21" ht="18" customHeight="1">
      <c r="B46" s="34" t="s">
        <v>154</v>
      </c>
    </row>
    <row r="47" spans="2:21" ht="24.95" customHeight="1"/>
  </sheetData>
  <mergeCells count="65">
    <mergeCell ref="H10:I10"/>
    <mergeCell ref="H11:I11"/>
    <mergeCell ref="H12:I12"/>
    <mergeCell ref="J10:K10"/>
    <mergeCell ref="J11:K11"/>
    <mergeCell ref="J12:K12"/>
    <mergeCell ref="J13:K13"/>
    <mergeCell ref="J14:K14"/>
    <mergeCell ref="F11:G11"/>
    <mergeCell ref="F12:G12"/>
    <mergeCell ref="C14:E14"/>
    <mergeCell ref="H13:I13"/>
    <mergeCell ref="H14:I14"/>
    <mergeCell ref="C37:E37"/>
    <mergeCell ref="C38:E38"/>
    <mergeCell ref="C25:E25"/>
    <mergeCell ref="C26:E26"/>
    <mergeCell ref="B27:F27"/>
    <mergeCell ref="C21:E21"/>
    <mergeCell ref="C22:E22"/>
    <mergeCell ref="C23:E23"/>
    <mergeCell ref="C24:E24"/>
    <mergeCell ref="C36:E36"/>
    <mergeCell ref="D2:G2"/>
    <mergeCell ref="D4:G4"/>
    <mergeCell ref="C9:E9"/>
    <mergeCell ref="L7:M8"/>
    <mergeCell ref="L9:M9"/>
    <mergeCell ref="J9:K9"/>
    <mergeCell ref="B2:C2"/>
    <mergeCell ref="B4:C4"/>
    <mergeCell ref="F7:G8"/>
    <mergeCell ref="F9:G9"/>
    <mergeCell ref="F10:G10"/>
    <mergeCell ref="C40:E40"/>
    <mergeCell ref="H7:I8"/>
    <mergeCell ref="H9:I9"/>
    <mergeCell ref="C11:E11"/>
    <mergeCell ref="C13:E13"/>
    <mergeCell ref="C12:E12"/>
    <mergeCell ref="G27:U27"/>
    <mergeCell ref="J15:K15"/>
    <mergeCell ref="L10:M10"/>
    <mergeCell ref="L11:M11"/>
    <mergeCell ref="L12:M12"/>
    <mergeCell ref="L13:M13"/>
    <mergeCell ref="L14:M14"/>
    <mergeCell ref="C39:E39"/>
    <mergeCell ref="C20:E20"/>
    <mergeCell ref="P7:P8"/>
    <mergeCell ref="C41:E41"/>
    <mergeCell ref="C35:E35"/>
    <mergeCell ref="G42:U42"/>
    <mergeCell ref="S7:S8"/>
    <mergeCell ref="J7:K8"/>
    <mergeCell ref="F13:G13"/>
    <mergeCell ref="F14:G14"/>
    <mergeCell ref="B42:F42"/>
    <mergeCell ref="B7:B8"/>
    <mergeCell ref="C7:E8"/>
    <mergeCell ref="R7:R8"/>
    <mergeCell ref="Q7:Q8"/>
    <mergeCell ref="C10:E10"/>
    <mergeCell ref="N7:N8"/>
    <mergeCell ref="O7:O8"/>
  </mergeCells>
  <phoneticPr fontId="16"/>
  <dataValidations count="4">
    <dataValidation type="list" allowBlank="1" showInputMessage="1" showErrorMessage="1" sqref="F36:F41" xr:uid="{00000000-0002-0000-0400-000000000000}">
      <formula1>"手当,一時金,基本給,その他"</formula1>
    </dataValidation>
    <dataValidation type="list" allowBlank="1" showInputMessage="1" showErrorMessage="1" sqref="J9:K14" xr:uid="{00000000-0002-0000-0400-000001000000}">
      <formula1>"初任者研修,実務者研修,実務者研修及び介護福祉士,介護福祉士,社会福祉士,精神保健福祉士,公認心理師"</formula1>
    </dataValidation>
    <dataValidation type="list" allowBlank="1" showInputMessage="1" showErrorMessage="1" sqref="H9:I14" xr:uid="{00000000-0002-0000-0400-000002000000}">
      <formula1>"初任者研修,実務者研修,介護福祉士,社会福祉士,精神保健福祉士,公認心理師"</formula1>
    </dataValidation>
    <dataValidation type="list" allowBlank="1" showInputMessage="1" showErrorMessage="1" sqref="F21:F26" xr:uid="{00000000-0002-0000-0400-000003000000}">
      <formula1>"月賦,月賦半年賦併用,半年賦,年賦,その他"</formula1>
    </dataValidation>
  </dataValidations>
  <pageMargins left="0.70866141732283472" right="0.70866141732283472" top="0.59055118110236227" bottom="0.15748031496062992" header="0.31496062992125984" footer="0.31496062992125984"/>
  <pageSetup paperSize="9"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BD22"/>
  <sheetViews>
    <sheetView view="pageBreakPreview" topLeftCell="B1" zoomScale="70" zoomScaleNormal="100" zoomScaleSheetLayoutView="70" workbookViewId="0">
      <selection activeCell="D12" sqref="D12"/>
    </sheetView>
  </sheetViews>
  <sheetFormatPr defaultColWidth="9" defaultRowHeight="11.25"/>
  <cols>
    <col min="1" max="1" width="3" style="17" customWidth="1"/>
    <col min="2" max="2" width="14.125" style="17" customWidth="1"/>
    <col min="3" max="3" width="16.375" style="17" customWidth="1"/>
    <col min="4" max="4" width="6.125" style="17" customWidth="1"/>
    <col min="5" max="5" width="2.625" style="17" customWidth="1"/>
    <col min="6" max="6" width="4.375" style="17" customWidth="1"/>
    <col min="7" max="7" width="3.25" style="17" customWidth="1"/>
    <col min="8" max="8" width="3.375" style="17" bestFit="1" customWidth="1"/>
    <col min="9" max="9" width="6.125" style="17" customWidth="1"/>
    <col min="10" max="10" width="2.875" style="17" customWidth="1"/>
    <col min="11" max="11" width="4.375" style="17" customWidth="1"/>
    <col min="12" max="12" width="3.25" style="17" customWidth="1"/>
    <col min="13" max="13" width="9.25" style="17" customWidth="1"/>
    <col min="14" max="14" width="6.125" style="17" customWidth="1"/>
    <col min="15" max="15" width="3.875" style="17" customWidth="1"/>
    <col min="16" max="16" width="4.375" style="17" customWidth="1"/>
    <col min="17" max="17" width="3" style="17" customWidth="1"/>
    <col min="18" max="18" width="3.25" style="17" customWidth="1"/>
    <col min="19" max="19" width="6.125" style="17" customWidth="1"/>
    <col min="20" max="20" width="2.375" style="17" customWidth="1"/>
    <col min="21" max="21" width="4.375" style="17" customWidth="1"/>
    <col min="22" max="22" width="2.625" style="17" customWidth="1"/>
    <col min="23" max="23" width="9" style="17"/>
    <col min="24" max="24" width="6.125" style="17" customWidth="1"/>
    <col min="25" max="25" width="3.25" style="17" customWidth="1"/>
    <col min="26" max="26" width="4.375" style="17" customWidth="1"/>
    <col min="27" max="27" width="2.875" style="17" customWidth="1"/>
    <col min="28" max="28" width="3.875" style="17" customWidth="1"/>
    <col min="29" max="29" width="6.125" style="17" customWidth="1"/>
    <col min="30" max="30" width="3.125" style="17" customWidth="1"/>
    <col min="31" max="31" width="4.375" style="17" customWidth="1"/>
    <col min="32" max="32" width="3" style="17" customWidth="1"/>
    <col min="33" max="33" width="9" style="17"/>
    <col min="34" max="34" width="6.125" style="17" customWidth="1"/>
    <col min="35" max="35" width="3.5" style="17" customWidth="1"/>
    <col min="36" max="36" width="4.375" style="17" customWidth="1"/>
    <col min="37" max="37" width="2.625" style="17" customWidth="1"/>
    <col min="38" max="38" width="3.75" style="17" customWidth="1"/>
    <col min="39" max="39" width="6.125" style="17" customWidth="1"/>
    <col min="40" max="40" width="4.5" style="17" customWidth="1"/>
    <col min="41" max="41" width="4.375" style="17" customWidth="1"/>
    <col min="42" max="42" width="3.375" style="17" customWidth="1"/>
    <col min="43" max="43" width="9" style="17"/>
    <col min="44" max="44" width="6.125" style="17" customWidth="1"/>
    <col min="45" max="45" width="2.625" style="17" customWidth="1"/>
    <col min="46" max="46" width="4.375" style="17" customWidth="1"/>
    <col min="47" max="47" width="2.875" style="17" customWidth="1"/>
    <col min="48" max="48" width="3.875" style="17" customWidth="1"/>
    <col min="49" max="49" width="6.125" style="17" customWidth="1"/>
    <col min="50" max="50" width="2.375" style="17" customWidth="1"/>
    <col min="51" max="51" width="4.375" style="17" customWidth="1"/>
    <col min="52" max="52" width="2.75" style="17" customWidth="1"/>
    <col min="53" max="16384" width="9" style="17"/>
  </cols>
  <sheetData>
    <row r="1" spans="1:53" ht="14.25">
      <c r="B1" s="16"/>
      <c r="C1" s="16"/>
      <c r="L1" s="18"/>
      <c r="N1" s="18"/>
      <c r="P1" s="18"/>
      <c r="R1" s="18"/>
      <c r="AE1" s="18"/>
      <c r="BA1" s="5" t="s">
        <v>136</v>
      </c>
    </row>
    <row r="2" spans="1:53" s="22" customFormat="1" ht="21.75" customHeight="1">
      <c r="A2" s="196" t="s">
        <v>20</v>
      </c>
      <c r="B2" s="196"/>
      <c r="C2" s="199">
        <f>'＜記入例＞【①】補助金交付申請額・対象者ごと申請額'!D4</f>
        <v>1312345678</v>
      </c>
      <c r="D2" s="199"/>
      <c r="E2" s="199"/>
      <c r="F2" s="199"/>
      <c r="G2" s="199"/>
      <c r="H2" s="199"/>
      <c r="I2" s="35"/>
      <c r="J2" s="35"/>
      <c r="K2" s="35"/>
      <c r="N2" s="30"/>
      <c r="P2" s="30"/>
      <c r="R2" s="30"/>
      <c r="AE2" s="30"/>
    </row>
    <row r="3" spans="1:53" s="22" customFormat="1" ht="13.5"/>
    <row r="4" spans="1:53" s="22" customFormat="1" ht="21" customHeight="1">
      <c r="A4" s="196" t="s">
        <v>42</v>
      </c>
      <c r="B4" s="196"/>
      <c r="C4" s="259" t="str">
        <f>'＜記入例＞【①】補助金交付申請額・対象者ごと申請額'!D3</f>
        <v>西新宿○○介護事業所</v>
      </c>
      <c r="D4" s="259"/>
      <c r="E4" s="259"/>
      <c r="F4" s="259"/>
      <c r="G4" s="259"/>
      <c r="H4" s="259"/>
      <c r="I4" s="35"/>
      <c r="J4" s="35"/>
      <c r="K4" s="35"/>
    </row>
    <row r="6" spans="1:53">
      <c r="L6" s="18"/>
      <c r="N6" s="18"/>
      <c r="P6" s="18"/>
      <c r="R6" s="18"/>
      <c r="AE6" s="18"/>
    </row>
    <row r="7" spans="1:53" s="31" customFormat="1" ht="24.75" customHeight="1">
      <c r="B7" s="32" t="s">
        <v>56</v>
      </c>
      <c r="C7" s="32"/>
    </row>
    <row r="8" spans="1:53" s="22" customFormat="1" ht="24" customHeight="1">
      <c r="A8" s="255" t="s">
        <v>88</v>
      </c>
      <c r="B8" s="255" t="s">
        <v>24</v>
      </c>
      <c r="C8" s="257" t="s">
        <v>55</v>
      </c>
      <c r="D8" s="260" t="s">
        <v>112</v>
      </c>
      <c r="E8" s="261"/>
      <c r="F8" s="261"/>
      <c r="G8" s="261"/>
      <c r="H8" s="261"/>
      <c r="I8" s="261"/>
      <c r="J8" s="261"/>
      <c r="K8" s="261"/>
      <c r="L8" s="261"/>
      <c r="M8" s="261"/>
      <c r="N8" s="260" t="s">
        <v>32</v>
      </c>
      <c r="O8" s="261"/>
      <c r="P8" s="261"/>
      <c r="Q8" s="261"/>
      <c r="R8" s="261"/>
      <c r="S8" s="261"/>
      <c r="T8" s="261"/>
      <c r="U8" s="261"/>
      <c r="V8" s="261"/>
      <c r="W8" s="261"/>
      <c r="X8" s="260" t="s">
        <v>33</v>
      </c>
      <c r="Y8" s="261"/>
      <c r="Z8" s="261"/>
      <c r="AA8" s="261"/>
      <c r="AB8" s="261"/>
      <c r="AC8" s="261"/>
      <c r="AD8" s="261"/>
      <c r="AE8" s="261"/>
      <c r="AF8" s="261"/>
      <c r="AG8" s="261"/>
      <c r="AH8" s="260" t="s">
        <v>34</v>
      </c>
      <c r="AI8" s="261"/>
      <c r="AJ8" s="261"/>
      <c r="AK8" s="261"/>
      <c r="AL8" s="261"/>
      <c r="AM8" s="261"/>
      <c r="AN8" s="261"/>
      <c r="AO8" s="261"/>
      <c r="AP8" s="261"/>
      <c r="AQ8" s="261"/>
      <c r="AR8" s="260" t="s">
        <v>35</v>
      </c>
      <c r="AS8" s="261"/>
      <c r="AT8" s="261"/>
      <c r="AU8" s="261"/>
      <c r="AV8" s="261"/>
      <c r="AW8" s="261"/>
      <c r="AX8" s="261"/>
      <c r="AY8" s="261"/>
      <c r="AZ8" s="261"/>
      <c r="BA8" s="262"/>
    </row>
    <row r="9" spans="1:53" s="22" customFormat="1" ht="27" customHeight="1">
      <c r="A9" s="256"/>
      <c r="B9" s="256"/>
      <c r="C9" s="258"/>
      <c r="D9" s="263" t="s">
        <v>36</v>
      </c>
      <c r="E9" s="263"/>
      <c r="F9" s="263"/>
      <c r="G9" s="263"/>
      <c r="H9" s="263"/>
      <c r="I9" s="263"/>
      <c r="J9" s="263"/>
      <c r="K9" s="263"/>
      <c r="L9" s="263"/>
      <c r="M9" s="70" t="s">
        <v>37</v>
      </c>
      <c r="N9" s="263" t="s">
        <v>36</v>
      </c>
      <c r="O9" s="263"/>
      <c r="P9" s="263"/>
      <c r="Q9" s="263"/>
      <c r="R9" s="263"/>
      <c r="S9" s="263"/>
      <c r="T9" s="263"/>
      <c r="U9" s="263"/>
      <c r="V9" s="263"/>
      <c r="W9" s="70" t="s">
        <v>37</v>
      </c>
      <c r="X9" s="263" t="s">
        <v>36</v>
      </c>
      <c r="Y9" s="263"/>
      <c r="Z9" s="263"/>
      <c r="AA9" s="263"/>
      <c r="AB9" s="263"/>
      <c r="AC9" s="263"/>
      <c r="AD9" s="263"/>
      <c r="AE9" s="263"/>
      <c r="AF9" s="263"/>
      <c r="AG9" s="70" t="s">
        <v>37</v>
      </c>
      <c r="AH9" s="263" t="s">
        <v>36</v>
      </c>
      <c r="AI9" s="263"/>
      <c r="AJ9" s="263"/>
      <c r="AK9" s="263"/>
      <c r="AL9" s="263"/>
      <c r="AM9" s="263"/>
      <c r="AN9" s="263"/>
      <c r="AO9" s="263"/>
      <c r="AP9" s="263"/>
      <c r="AQ9" s="70" t="s">
        <v>37</v>
      </c>
      <c r="AR9" s="263" t="s">
        <v>36</v>
      </c>
      <c r="AS9" s="263"/>
      <c r="AT9" s="263"/>
      <c r="AU9" s="263"/>
      <c r="AV9" s="263"/>
      <c r="AW9" s="263"/>
      <c r="AX9" s="263"/>
      <c r="AY9" s="263"/>
      <c r="AZ9" s="263"/>
      <c r="BA9" s="69" t="s">
        <v>37</v>
      </c>
    </row>
    <row r="10" spans="1:53" s="22" customFormat="1" ht="78" customHeight="1">
      <c r="A10" s="65">
        <v>1</v>
      </c>
      <c r="B10" s="108" t="str">
        <f>'＜記入例＞【①】補助金交付申請額・対象者ごと申請額'!C17</f>
        <v>東京　太郎</v>
      </c>
      <c r="C10" s="109" t="str">
        <f>'＜記入例＞【②】基本情報・返済スケジュール・支給スケジュール'!L9</f>
        <v>2022年10月</v>
      </c>
      <c r="D10" s="63">
        <v>2022</v>
      </c>
      <c r="E10" s="61" t="s">
        <v>150</v>
      </c>
      <c r="F10" s="62">
        <v>10</v>
      </c>
      <c r="G10" s="61" t="s">
        <v>151</v>
      </c>
      <c r="H10" s="61" t="s">
        <v>84</v>
      </c>
      <c r="I10" s="62">
        <v>2023</v>
      </c>
      <c r="J10" s="61" t="s">
        <v>150</v>
      </c>
      <c r="K10" s="62">
        <v>9</v>
      </c>
      <c r="L10" s="64" t="s">
        <v>151</v>
      </c>
      <c r="M10" s="60" t="s">
        <v>87</v>
      </c>
      <c r="N10" s="63">
        <f>D10+1</f>
        <v>2023</v>
      </c>
      <c r="O10" s="61" t="s">
        <v>38</v>
      </c>
      <c r="P10" s="62">
        <v>10</v>
      </c>
      <c r="Q10" s="61" t="s">
        <v>39</v>
      </c>
      <c r="R10" s="61" t="s">
        <v>40</v>
      </c>
      <c r="S10" s="62">
        <f>I10+1</f>
        <v>2024</v>
      </c>
      <c r="T10" s="61" t="s">
        <v>38</v>
      </c>
      <c r="U10" s="62">
        <v>9</v>
      </c>
      <c r="V10" s="61" t="s">
        <v>39</v>
      </c>
      <c r="W10" s="60" t="s">
        <v>139</v>
      </c>
      <c r="X10" s="63">
        <f>N10+1</f>
        <v>2024</v>
      </c>
      <c r="Y10" s="61" t="s">
        <v>38</v>
      </c>
      <c r="Z10" s="62">
        <v>10</v>
      </c>
      <c r="AA10" s="61" t="s">
        <v>39</v>
      </c>
      <c r="AB10" s="61" t="s">
        <v>40</v>
      </c>
      <c r="AC10" s="62">
        <f>S10+1</f>
        <v>2025</v>
      </c>
      <c r="AD10" s="61" t="s">
        <v>38</v>
      </c>
      <c r="AE10" s="62">
        <v>9</v>
      </c>
      <c r="AF10" s="64" t="s">
        <v>39</v>
      </c>
      <c r="AG10" s="60" t="s">
        <v>144</v>
      </c>
      <c r="AH10" s="63">
        <f>X10+1</f>
        <v>2025</v>
      </c>
      <c r="AI10" s="61" t="s">
        <v>38</v>
      </c>
      <c r="AJ10" s="62">
        <v>10</v>
      </c>
      <c r="AK10" s="61" t="s">
        <v>39</v>
      </c>
      <c r="AL10" s="61" t="s">
        <v>40</v>
      </c>
      <c r="AM10" s="62">
        <f>AC10+1</f>
        <v>2026</v>
      </c>
      <c r="AN10" s="61" t="s">
        <v>38</v>
      </c>
      <c r="AO10" s="62">
        <v>9</v>
      </c>
      <c r="AP10" s="61" t="s">
        <v>39</v>
      </c>
      <c r="AQ10" s="60" t="s">
        <v>86</v>
      </c>
      <c r="AR10" s="63">
        <f>AH10+1</f>
        <v>2026</v>
      </c>
      <c r="AS10" s="61" t="s">
        <v>38</v>
      </c>
      <c r="AT10" s="62">
        <v>10</v>
      </c>
      <c r="AU10" s="61" t="s">
        <v>39</v>
      </c>
      <c r="AV10" s="61" t="s">
        <v>40</v>
      </c>
      <c r="AW10" s="62">
        <f>AM10+1</f>
        <v>2027</v>
      </c>
      <c r="AX10" s="61" t="s">
        <v>38</v>
      </c>
      <c r="AY10" s="62">
        <v>9</v>
      </c>
      <c r="AZ10" s="61" t="s">
        <v>39</v>
      </c>
      <c r="BA10" s="60" t="s">
        <v>86</v>
      </c>
    </row>
    <row r="11" spans="1:53" s="22" customFormat="1" ht="78" customHeight="1">
      <c r="A11" s="65">
        <v>2</v>
      </c>
      <c r="B11" s="108" t="str">
        <f>'＜記入例＞【①】補助金交付申請額・対象者ごと申請額'!C18</f>
        <v>新宿　月子</v>
      </c>
      <c r="C11" s="110" t="str">
        <f>'＜記入例＞【②】基本情報・返済スケジュール・支給スケジュール'!L10</f>
        <v>2023年1月</v>
      </c>
      <c r="D11" s="63">
        <v>2023</v>
      </c>
      <c r="E11" s="61" t="s">
        <v>150</v>
      </c>
      <c r="F11" s="62">
        <v>1</v>
      </c>
      <c r="G11" s="61" t="s">
        <v>151</v>
      </c>
      <c r="H11" s="61" t="s">
        <v>84</v>
      </c>
      <c r="I11" s="62">
        <v>2023</v>
      </c>
      <c r="J11" s="61" t="s">
        <v>150</v>
      </c>
      <c r="K11" s="62">
        <v>12</v>
      </c>
      <c r="L11" s="64" t="s">
        <v>151</v>
      </c>
      <c r="M11" s="60" t="s">
        <v>87</v>
      </c>
      <c r="N11" s="63">
        <f t="shared" ref="N11:N15" si="0">D11+1</f>
        <v>2024</v>
      </c>
      <c r="O11" s="61" t="s">
        <v>38</v>
      </c>
      <c r="P11" s="62">
        <v>1</v>
      </c>
      <c r="Q11" s="61" t="s">
        <v>39</v>
      </c>
      <c r="R11" s="61" t="s">
        <v>40</v>
      </c>
      <c r="S11" s="62">
        <f t="shared" ref="S11:S15" si="1">I11+1</f>
        <v>2024</v>
      </c>
      <c r="T11" s="61" t="s">
        <v>38</v>
      </c>
      <c r="U11" s="62">
        <v>12</v>
      </c>
      <c r="V11" s="61" t="s">
        <v>39</v>
      </c>
      <c r="W11" s="60"/>
      <c r="X11" s="63">
        <f t="shared" ref="X11:X15" si="2">N11+1</f>
        <v>2025</v>
      </c>
      <c r="Y11" s="61" t="s">
        <v>38</v>
      </c>
      <c r="Z11" s="62">
        <v>1</v>
      </c>
      <c r="AA11" s="61" t="s">
        <v>39</v>
      </c>
      <c r="AB11" s="61" t="s">
        <v>40</v>
      </c>
      <c r="AC11" s="62">
        <f t="shared" ref="AC11:AC15" si="3">S11+1</f>
        <v>2025</v>
      </c>
      <c r="AD11" s="61" t="s">
        <v>38</v>
      </c>
      <c r="AE11" s="62">
        <v>12</v>
      </c>
      <c r="AF11" s="64" t="s">
        <v>39</v>
      </c>
      <c r="AG11" s="60" t="s">
        <v>139</v>
      </c>
      <c r="AH11" s="63">
        <f t="shared" ref="AH11:AH15" si="4">X11+1</f>
        <v>2026</v>
      </c>
      <c r="AI11" s="61" t="s">
        <v>38</v>
      </c>
      <c r="AJ11" s="62">
        <v>1</v>
      </c>
      <c r="AK11" s="61" t="s">
        <v>39</v>
      </c>
      <c r="AL11" s="61" t="s">
        <v>40</v>
      </c>
      <c r="AM11" s="62">
        <f t="shared" ref="AM11:AM15" si="5">AC11+1</f>
        <v>2026</v>
      </c>
      <c r="AN11" s="61" t="s">
        <v>38</v>
      </c>
      <c r="AO11" s="62">
        <v>12</v>
      </c>
      <c r="AP11" s="61" t="s">
        <v>39</v>
      </c>
      <c r="AQ11" s="60" t="s">
        <v>86</v>
      </c>
      <c r="AR11" s="63">
        <f t="shared" ref="AR11:AR15" si="6">AH11+1</f>
        <v>2027</v>
      </c>
      <c r="AS11" s="61" t="s">
        <v>38</v>
      </c>
      <c r="AT11" s="62">
        <v>1</v>
      </c>
      <c r="AU11" s="61" t="s">
        <v>39</v>
      </c>
      <c r="AV11" s="61" t="s">
        <v>40</v>
      </c>
      <c r="AW11" s="62">
        <f t="shared" ref="AW11:AW15" si="7">AM11+1</f>
        <v>2027</v>
      </c>
      <c r="AX11" s="61" t="s">
        <v>38</v>
      </c>
      <c r="AY11" s="62">
        <v>12</v>
      </c>
      <c r="AZ11" s="61" t="s">
        <v>39</v>
      </c>
      <c r="BA11" s="60" t="s">
        <v>86</v>
      </c>
    </row>
    <row r="12" spans="1:53" s="22" customFormat="1" ht="78" customHeight="1">
      <c r="A12" s="65">
        <v>3</v>
      </c>
      <c r="B12" s="108" t="str">
        <f>'＜記入例＞【①】補助金交付申請額・対象者ごと申請額'!C19</f>
        <v>社会　陽子</v>
      </c>
      <c r="C12" s="110" t="str">
        <f>'＜記入例＞【②】基本情報・返済スケジュール・支給スケジュール'!L11</f>
        <v>2023年7月</v>
      </c>
      <c r="D12" s="63">
        <v>2023</v>
      </c>
      <c r="E12" s="61" t="s">
        <v>150</v>
      </c>
      <c r="F12" s="62">
        <v>7</v>
      </c>
      <c r="G12" s="61" t="s">
        <v>151</v>
      </c>
      <c r="H12" s="61" t="s">
        <v>84</v>
      </c>
      <c r="I12" s="62">
        <v>2024</v>
      </c>
      <c r="J12" s="61" t="s">
        <v>150</v>
      </c>
      <c r="K12" s="62">
        <v>6</v>
      </c>
      <c r="L12" s="64" t="s">
        <v>151</v>
      </c>
      <c r="M12" s="60"/>
      <c r="N12" s="63">
        <f t="shared" si="0"/>
        <v>2024</v>
      </c>
      <c r="O12" s="61" t="s">
        <v>38</v>
      </c>
      <c r="P12" s="62">
        <v>7</v>
      </c>
      <c r="Q12" s="61" t="s">
        <v>39</v>
      </c>
      <c r="R12" s="61" t="s">
        <v>40</v>
      </c>
      <c r="S12" s="62">
        <f t="shared" si="1"/>
        <v>2025</v>
      </c>
      <c r="T12" s="61" t="s">
        <v>38</v>
      </c>
      <c r="U12" s="62">
        <v>6</v>
      </c>
      <c r="V12" s="61" t="s">
        <v>39</v>
      </c>
      <c r="W12" s="60"/>
      <c r="X12" s="63">
        <f t="shared" si="2"/>
        <v>2025</v>
      </c>
      <c r="Y12" s="61" t="s">
        <v>38</v>
      </c>
      <c r="Z12" s="62">
        <v>7</v>
      </c>
      <c r="AA12" s="61" t="s">
        <v>39</v>
      </c>
      <c r="AB12" s="61" t="s">
        <v>40</v>
      </c>
      <c r="AC12" s="62">
        <f t="shared" si="3"/>
        <v>2026</v>
      </c>
      <c r="AD12" s="61" t="s">
        <v>38</v>
      </c>
      <c r="AE12" s="62">
        <v>6</v>
      </c>
      <c r="AF12" s="64" t="s">
        <v>39</v>
      </c>
      <c r="AG12" s="60" t="s">
        <v>85</v>
      </c>
      <c r="AH12" s="63">
        <f t="shared" si="4"/>
        <v>2026</v>
      </c>
      <c r="AI12" s="61" t="s">
        <v>38</v>
      </c>
      <c r="AJ12" s="62">
        <v>7</v>
      </c>
      <c r="AK12" s="61" t="s">
        <v>39</v>
      </c>
      <c r="AL12" s="61" t="s">
        <v>40</v>
      </c>
      <c r="AM12" s="62">
        <f t="shared" si="5"/>
        <v>2027</v>
      </c>
      <c r="AN12" s="61" t="s">
        <v>38</v>
      </c>
      <c r="AO12" s="62">
        <v>6</v>
      </c>
      <c r="AP12" s="61" t="s">
        <v>39</v>
      </c>
      <c r="AQ12" s="60" t="s">
        <v>85</v>
      </c>
      <c r="AR12" s="63">
        <f t="shared" si="6"/>
        <v>2027</v>
      </c>
      <c r="AS12" s="61" t="s">
        <v>38</v>
      </c>
      <c r="AT12" s="62">
        <v>7</v>
      </c>
      <c r="AU12" s="61" t="s">
        <v>39</v>
      </c>
      <c r="AV12" s="61" t="s">
        <v>40</v>
      </c>
      <c r="AW12" s="62">
        <f t="shared" si="7"/>
        <v>2028</v>
      </c>
      <c r="AX12" s="61" t="s">
        <v>38</v>
      </c>
      <c r="AY12" s="62">
        <v>6</v>
      </c>
      <c r="AZ12" s="61" t="s">
        <v>39</v>
      </c>
      <c r="BA12" s="60" t="s">
        <v>85</v>
      </c>
    </row>
    <row r="13" spans="1:53" s="22" customFormat="1" ht="78" customHeight="1">
      <c r="A13" s="65">
        <v>4</v>
      </c>
      <c r="B13" s="108" t="str">
        <f>'＜記入例＞【①】補助金交付申請額・対象者ごと申請額'!C20</f>
        <v>保健　次郎</v>
      </c>
      <c r="C13" s="110" t="str">
        <f>'＜記入例＞【②】基本情報・返済スケジュール・支給スケジュール'!L12</f>
        <v>2024年4月</v>
      </c>
      <c r="D13" s="63">
        <v>2024</v>
      </c>
      <c r="E13" s="61" t="s">
        <v>150</v>
      </c>
      <c r="F13" s="62">
        <v>4</v>
      </c>
      <c r="G13" s="61" t="s">
        <v>151</v>
      </c>
      <c r="H13" s="61" t="s">
        <v>84</v>
      </c>
      <c r="I13" s="62">
        <v>2025</v>
      </c>
      <c r="J13" s="61" t="s">
        <v>150</v>
      </c>
      <c r="K13" s="62">
        <v>3</v>
      </c>
      <c r="L13" s="64" t="s">
        <v>151</v>
      </c>
      <c r="M13" s="60" t="s">
        <v>139</v>
      </c>
      <c r="N13" s="63">
        <f t="shared" si="0"/>
        <v>2025</v>
      </c>
      <c r="O13" s="61" t="s">
        <v>38</v>
      </c>
      <c r="P13" s="62">
        <v>4</v>
      </c>
      <c r="Q13" s="61" t="s">
        <v>39</v>
      </c>
      <c r="R13" s="61" t="s">
        <v>40</v>
      </c>
      <c r="S13" s="62">
        <f t="shared" si="1"/>
        <v>2026</v>
      </c>
      <c r="T13" s="61" t="s">
        <v>38</v>
      </c>
      <c r="U13" s="62">
        <v>3</v>
      </c>
      <c r="V13" s="61" t="s">
        <v>39</v>
      </c>
      <c r="W13" s="60"/>
      <c r="X13" s="63">
        <f t="shared" si="2"/>
        <v>2026</v>
      </c>
      <c r="Y13" s="61" t="s">
        <v>38</v>
      </c>
      <c r="Z13" s="62">
        <v>4</v>
      </c>
      <c r="AA13" s="61" t="s">
        <v>39</v>
      </c>
      <c r="AB13" s="61" t="s">
        <v>40</v>
      </c>
      <c r="AC13" s="62">
        <f t="shared" si="3"/>
        <v>2027</v>
      </c>
      <c r="AD13" s="61" t="s">
        <v>38</v>
      </c>
      <c r="AE13" s="62">
        <v>3</v>
      </c>
      <c r="AF13" s="64" t="s">
        <v>39</v>
      </c>
      <c r="AG13" s="60" t="s">
        <v>86</v>
      </c>
      <c r="AH13" s="63">
        <f t="shared" si="4"/>
        <v>2027</v>
      </c>
      <c r="AI13" s="61" t="s">
        <v>38</v>
      </c>
      <c r="AJ13" s="62">
        <v>4</v>
      </c>
      <c r="AK13" s="61" t="s">
        <v>39</v>
      </c>
      <c r="AL13" s="61" t="s">
        <v>40</v>
      </c>
      <c r="AM13" s="62">
        <f t="shared" si="5"/>
        <v>2028</v>
      </c>
      <c r="AN13" s="61" t="s">
        <v>38</v>
      </c>
      <c r="AO13" s="62">
        <v>3</v>
      </c>
      <c r="AP13" s="61" t="s">
        <v>39</v>
      </c>
      <c r="AQ13" s="60" t="s">
        <v>86</v>
      </c>
      <c r="AR13" s="63">
        <f t="shared" si="6"/>
        <v>2028</v>
      </c>
      <c r="AS13" s="61" t="s">
        <v>38</v>
      </c>
      <c r="AT13" s="62">
        <v>4</v>
      </c>
      <c r="AU13" s="61" t="s">
        <v>39</v>
      </c>
      <c r="AV13" s="61" t="s">
        <v>40</v>
      </c>
      <c r="AW13" s="62">
        <f t="shared" si="7"/>
        <v>2029</v>
      </c>
      <c r="AX13" s="61" t="s">
        <v>38</v>
      </c>
      <c r="AY13" s="62">
        <v>3</v>
      </c>
      <c r="AZ13" s="61" t="s">
        <v>39</v>
      </c>
      <c r="BA13" s="60" t="s">
        <v>86</v>
      </c>
    </row>
    <row r="14" spans="1:53" s="22" customFormat="1" ht="78" customHeight="1">
      <c r="A14" s="65">
        <v>5</v>
      </c>
      <c r="B14" s="108" t="str">
        <f>'＜記入例＞【①】補助金交付申請額・対象者ごと申請額'!C21</f>
        <v>精神　三郎</v>
      </c>
      <c r="C14" s="110" t="str">
        <f>'＜記入例＞【②】基本情報・返済スケジュール・支給スケジュール'!L13</f>
        <v>2025年4月</v>
      </c>
      <c r="D14" s="63">
        <v>2025</v>
      </c>
      <c r="E14" s="61" t="s">
        <v>150</v>
      </c>
      <c r="F14" s="62">
        <v>4</v>
      </c>
      <c r="G14" s="61" t="s">
        <v>151</v>
      </c>
      <c r="H14" s="61" t="s">
        <v>84</v>
      </c>
      <c r="I14" s="62">
        <v>2026</v>
      </c>
      <c r="J14" s="61" t="s">
        <v>150</v>
      </c>
      <c r="K14" s="62">
        <v>3</v>
      </c>
      <c r="L14" s="64" t="s">
        <v>151</v>
      </c>
      <c r="M14" s="60" t="s">
        <v>76</v>
      </c>
      <c r="N14" s="63">
        <f t="shared" si="0"/>
        <v>2026</v>
      </c>
      <c r="O14" s="66" t="s">
        <v>38</v>
      </c>
      <c r="P14" s="67">
        <v>4</v>
      </c>
      <c r="Q14" s="66" t="s">
        <v>39</v>
      </c>
      <c r="R14" s="66" t="s">
        <v>40</v>
      </c>
      <c r="S14" s="62">
        <f t="shared" si="1"/>
        <v>2027</v>
      </c>
      <c r="T14" s="66" t="s">
        <v>38</v>
      </c>
      <c r="U14" s="67">
        <v>3</v>
      </c>
      <c r="V14" s="66" t="s">
        <v>39</v>
      </c>
      <c r="W14" s="60" t="s">
        <v>76</v>
      </c>
      <c r="X14" s="63">
        <f t="shared" si="2"/>
        <v>2027</v>
      </c>
      <c r="Y14" s="66" t="s">
        <v>38</v>
      </c>
      <c r="Z14" s="67">
        <v>4</v>
      </c>
      <c r="AA14" s="66" t="s">
        <v>39</v>
      </c>
      <c r="AB14" s="66" t="s">
        <v>40</v>
      </c>
      <c r="AC14" s="62">
        <f t="shared" si="3"/>
        <v>2028</v>
      </c>
      <c r="AD14" s="66" t="s">
        <v>38</v>
      </c>
      <c r="AE14" s="67">
        <v>3</v>
      </c>
      <c r="AF14" s="68" t="s">
        <v>39</v>
      </c>
      <c r="AG14" s="60" t="s">
        <v>76</v>
      </c>
      <c r="AH14" s="63">
        <f t="shared" si="4"/>
        <v>2028</v>
      </c>
      <c r="AI14" s="66" t="s">
        <v>38</v>
      </c>
      <c r="AJ14" s="67">
        <v>4</v>
      </c>
      <c r="AK14" s="66" t="s">
        <v>39</v>
      </c>
      <c r="AL14" s="66" t="s">
        <v>40</v>
      </c>
      <c r="AM14" s="62">
        <f t="shared" si="5"/>
        <v>2029</v>
      </c>
      <c r="AN14" s="66" t="s">
        <v>38</v>
      </c>
      <c r="AO14" s="67">
        <v>3</v>
      </c>
      <c r="AP14" s="66" t="s">
        <v>39</v>
      </c>
      <c r="AQ14" s="60" t="s">
        <v>76</v>
      </c>
      <c r="AR14" s="63">
        <f t="shared" si="6"/>
        <v>2029</v>
      </c>
      <c r="AS14" s="61" t="s">
        <v>38</v>
      </c>
      <c r="AT14" s="62">
        <v>4</v>
      </c>
      <c r="AU14" s="61" t="s">
        <v>39</v>
      </c>
      <c r="AV14" s="61" t="s">
        <v>40</v>
      </c>
      <c r="AW14" s="62">
        <f t="shared" si="7"/>
        <v>2030</v>
      </c>
      <c r="AX14" s="61" t="s">
        <v>38</v>
      </c>
      <c r="AY14" s="62">
        <v>3</v>
      </c>
      <c r="AZ14" s="61" t="s">
        <v>39</v>
      </c>
      <c r="BA14" s="60" t="s">
        <v>76</v>
      </c>
    </row>
    <row r="15" spans="1:53" s="22" customFormat="1" ht="78" customHeight="1">
      <c r="A15" s="65">
        <v>6</v>
      </c>
      <c r="B15" s="108" t="str">
        <f>'＜記入例＞【①】補助金交付申請額・対象者ごと申請額'!C22</f>
        <v>心理　未来</v>
      </c>
      <c r="C15" s="110" t="str">
        <f>'＜記入例＞【②】基本情報・返済スケジュール・支給スケジュール'!L14</f>
        <v>2025年10月</v>
      </c>
      <c r="D15" s="63">
        <v>2025</v>
      </c>
      <c r="E15" s="61" t="s">
        <v>150</v>
      </c>
      <c r="F15" s="62">
        <v>10</v>
      </c>
      <c r="G15" s="61" t="s">
        <v>151</v>
      </c>
      <c r="H15" s="61" t="s">
        <v>84</v>
      </c>
      <c r="I15" s="62">
        <v>2026</v>
      </c>
      <c r="J15" s="61" t="s">
        <v>150</v>
      </c>
      <c r="K15" s="62">
        <v>9</v>
      </c>
      <c r="L15" s="64" t="s">
        <v>151</v>
      </c>
      <c r="M15" s="60"/>
      <c r="N15" s="63">
        <f t="shared" si="0"/>
        <v>2026</v>
      </c>
      <c r="O15" s="61" t="s">
        <v>38</v>
      </c>
      <c r="P15" s="62">
        <v>10</v>
      </c>
      <c r="Q15" s="61" t="s">
        <v>39</v>
      </c>
      <c r="R15" s="61" t="s">
        <v>40</v>
      </c>
      <c r="S15" s="62">
        <f t="shared" si="1"/>
        <v>2027</v>
      </c>
      <c r="T15" s="61" t="s">
        <v>38</v>
      </c>
      <c r="U15" s="62">
        <v>9</v>
      </c>
      <c r="V15" s="61" t="s">
        <v>39</v>
      </c>
      <c r="W15" s="60"/>
      <c r="X15" s="63">
        <f t="shared" si="2"/>
        <v>2027</v>
      </c>
      <c r="Y15" s="61" t="s">
        <v>38</v>
      </c>
      <c r="Z15" s="62">
        <v>10</v>
      </c>
      <c r="AA15" s="61" t="s">
        <v>39</v>
      </c>
      <c r="AB15" s="61" t="s">
        <v>40</v>
      </c>
      <c r="AC15" s="62">
        <f t="shared" si="3"/>
        <v>2028</v>
      </c>
      <c r="AD15" s="61" t="s">
        <v>38</v>
      </c>
      <c r="AE15" s="62">
        <v>9</v>
      </c>
      <c r="AF15" s="64" t="s">
        <v>39</v>
      </c>
      <c r="AG15" s="60" t="s">
        <v>83</v>
      </c>
      <c r="AH15" s="63">
        <f t="shared" si="4"/>
        <v>2028</v>
      </c>
      <c r="AI15" s="61" t="s">
        <v>38</v>
      </c>
      <c r="AJ15" s="62">
        <v>10</v>
      </c>
      <c r="AK15" s="61" t="s">
        <v>39</v>
      </c>
      <c r="AL15" s="61" t="s">
        <v>40</v>
      </c>
      <c r="AM15" s="62">
        <f t="shared" si="5"/>
        <v>2029</v>
      </c>
      <c r="AN15" s="61" t="s">
        <v>38</v>
      </c>
      <c r="AO15" s="62">
        <v>9</v>
      </c>
      <c r="AP15" s="61" t="s">
        <v>39</v>
      </c>
      <c r="AQ15" s="60" t="s">
        <v>83</v>
      </c>
      <c r="AR15" s="63">
        <f t="shared" si="6"/>
        <v>2029</v>
      </c>
      <c r="AS15" s="61" t="s">
        <v>38</v>
      </c>
      <c r="AT15" s="62">
        <v>10</v>
      </c>
      <c r="AU15" s="61" t="s">
        <v>39</v>
      </c>
      <c r="AV15" s="61" t="s">
        <v>40</v>
      </c>
      <c r="AW15" s="62">
        <f t="shared" si="7"/>
        <v>2030</v>
      </c>
      <c r="AX15" s="61" t="s">
        <v>38</v>
      </c>
      <c r="AY15" s="62">
        <v>9</v>
      </c>
      <c r="AZ15" s="61" t="s">
        <v>39</v>
      </c>
      <c r="BA15" s="60" t="s">
        <v>83</v>
      </c>
    </row>
    <row r="16" spans="1:53" ht="11.25" customHeight="1">
      <c r="B16" s="59"/>
      <c r="C16" s="59"/>
      <c r="D16" s="59"/>
      <c r="E16" s="59"/>
      <c r="F16" s="59"/>
      <c r="G16" s="59"/>
      <c r="H16" s="59"/>
      <c r="I16" s="59"/>
      <c r="J16" s="59"/>
      <c r="K16" s="59"/>
      <c r="L16" s="59"/>
      <c r="M16" s="20"/>
      <c r="N16" s="59"/>
      <c r="O16" s="59"/>
      <c r="P16" s="59"/>
      <c r="Q16" s="59"/>
      <c r="R16" s="59"/>
      <c r="S16" s="59"/>
      <c r="T16" s="59"/>
      <c r="U16" s="59"/>
      <c r="V16" s="59"/>
      <c r="W16" s="20"/>
      <c r="X16" s="59"/>
      <c r="Y16" s="59"/>
      <c r="Z16" s="59"/>
      <c r="AA16" s="59"/>
      <c r="AB16" s="59"/>
      <c r="AC16" s="59"/>
      <c r="AD16" s="59"/>
      <c r="AE16" s="59"/>
      <c r="AF16" s="59"/>
      <c r="AG16" s="20"/>
      <c r="AH16" s="59"/>
      <c r="AI16" s="59"/>
      <c r="AJ16" s="59"/>
      <c r="AK16" s="59"/>
      <c r="AL16" s="59"/>
      <c r="AM16" s="59"/>
      <c r="AN16" s="59"/>
      <c r="AO16" s="59"/>
      <c r="AP16" s="59"/>
      <c r="AQ16" s="20"/>
      <c r="AR16" s="59"/>
      <c r="AS16" s="59"/>
      <c r="AT16" s="59"/>
      <c r="AU16" s="59"/>
      <c r="AV16" s="59"/>
      <c r="AW16" s="59"/>
      <c r="AX16" s="59"/>
      <c r="AY16" s="59"/>
      <c r="AZ16" s="59"/>
      <c r="BA16" s="21"/>
    </row>
    <row r="17" spans="2:56" s="31" customFormat="1" ht="33.75" customHeight="1">
      <c r="B17" s="75" t="s">
        <v>132</v>
      </c>
      <c r="C17" s="33"/>
      <c r="D17" s="33"/>
      <c r="E17" s="33"/>
      <c r="F17" s="33"/>
      <c r="G17" s="33"/>
      <c r="H17" s="33"/>
      <c r="I17" s="33"/>
      <c r="J17" s="33"/>
      <c r="K17" s="33"/>
      <c r="L17" s="33"/>
      <c r="M17" s="33"/>
      <c r="N17" s="33"/>
      <c r="O17" s="33"/>
      <c r="P17" s="33"/>
      <c r="Q17" s="33"/>
      <c r="R17" s="33"/>
      <c r="S17" s="33"/>
      <c r="T17" s="33"/>
      <c r="U17" s="33"/>
      <c r="V17" s="33"/>
      <c r="W17" s="33"/>
      <c r="X17" s="33"/>
      <c r="Y17" s="33"/>
      <c r="Z17" s="33"/>
      <c r="BB17" s="22"/>
      <c r="BC17" s="22"/>
      <c r="BD17" s="22"/>
    </row>
    <row r="18" spans="2:56" s="31" customFormat="1" ht="83.25" customHeight="1">
      <c r="B18" s="189" t="s">
        <v>141</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22"/>
      <c r="BC18" s="22"/>
      <c r="BD18" s="22"/>
    </row>
    <row r="19" spans="2:56" s="31" customFormat="1" ht="83.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22"/>
      <c r="BC19" s="22"/>
      <c r="BD19" s="22"/>
    </row>
    <row r="20" spans="2:56" s="31" customFormat="1" ht="83.25" customHeight="1">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22"/>
      <c r="BC20" s="22"/>
      <c r="BD20" s="22"/>
    </row>
    <row r="21" spans="2:56" s="31" customFormat="1" ht="84" customHeight="1">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22"/>
      <c r="BC21" s="22"/>
      <c r="BD21" s="22"/>
    </row>
    <row r="22" spans="2:56">
      <c r="B22" s="17" t="s">
        <v>82</v>
      </c>
    </row>
  </sheetData>
  <mergeCells count="18">
    <mergeCell ref="B18:BA21"/>
    <mergeCell ref="AH8:AQ8"/>
    <mergeCell ref="AR8:BA8"/>
    <mergeCell ref="D9:L9"/>
    <mergeCell ref="N9:V9"/>
    <mergeCell ref="X9:AF9"/>
    <mergeCell ref="AH9:AP9"/>
    <mergeCell ref="AR9:AZ9"/>
    <mergeCell ref="D8:M8"/>
    <mergeCell ref="N8:W8"/>
    <mergeCell ref="X8:AG8"/>
    <mergeCell ref="A8:A9"/>
    <mergeCell ref="A2:B2"/>
    <mergeCell ref="A4:B4"/>
    <mergeCell ref="C8:C9"/>
    <mergeCell ref="C2:H2"/>
    <mergeCell ref="B8:B9"/>
    <mergeCell ref="C4:H4"/>
  </mergeCells>
  <phoneticPr fontId="16"/>
  <dataValidations count="5">
    <dataValidation type="list" allowBlank="1" showInputMessage="1" showErrorMessage="1" sqref="AQ12:AQ15 AQ10 BA10 BA12:BA15" xr:uid="{00000000-0002-0000-0500-000000000000}">
      <formula1>"介護福祉士,社会福祉士,精神保健福祉士,公認心理師,介護福祉士（取得済）,社会福祉士（取得済）,精神保健福祉士（取得済）,公認心理師（取得済）,介護福祉士（不合格）,社会福祉士（不合格）,精神保健福祉士（不合格）,公認心理師（不合格）"</formula1>
    </dataValidation>
    <dataValidation type="list" allowBlank="1" showInputMessage="1" showErrorMessage="1" sqref="AG10 AG12:AG15" xr:uid="{00000000-0002-0000-0500-000001000000}">
      <formula1>"実務者,介護福祉士,社会福祉士,精神保健福祉士,公認心理師,実務者（取得済）,介護福祉士（取得済）,社会福祉士（取得済）,精神保健福祉士（取得済）,公認心理師（取得済）,介護福祉士（不合格）,社会福祉士（不合格）,精神保健福祉士（不合格）,公認心理師（不合格）"</formula1>
    </dataValidation>
    <dataValidation type="list" allowBlank="1" showInputMessage="1" showErrorMessage="1" sqref="W10 W12:W15" xr:uid="{00000000-0002-0000-0500-000002000000}">
      <formula1>"実務者,介護福祉士,社会福祉士,精神保健福祉士,公認心理師,初任者（取得済）,実務者（取得済）,介護福祉士（取得済）,社会福祉士（取得済）,精神保健福祉士（取得済）,公認心理師（取得済）,介護福祉士（不合格）,社会福祉士（不合格）,精神保健福祉士（不合格）,公認心理師（不合格）"</formula1>
    </dataValidation>
    <dataValidation type="list" allowBlank="1" showInputMessage="1" showErrorMessage="1" sqref="M10:M15 W11 AG11 AQ11 BA11" xr:uid="{00000000-0002-0000-0500-000003000000}">
      <formula1>"初任者,実務者,介護福祉士,社会福祉士,精神保健福祉士,公認心理師,初任者+実務者,初任者（取得済）,実務者（取得済）,介護福祉士（取得済）,社会福祉士（取得済）,精神保健福祉士（取得済）,公認心理師（取得済）,介護福祉士（不合格）,社会福祉士（不合格）,精神保健福祉士（不合格）,公認心理師（不合格）"</formula1>
    </dataValidation>
    <dataValidation type="list" allowBlank="1" showInputMessage="1" showErrorMessage="1" sqref="W16 M16 AQ16 BA16 AG16" xr:uid="{00000000-0002-0000-0500-000004000000}">
      <formula1>"初任者,実務者,介護福祉士"</formula1>
    </dataValidation>
  </dataValidations>
  <pageMargins left="0.23622047244094491" right="0.23622047244094491" top="0.59055118110236227" bottom="0.35433070866141736" header="0.31496062992125984" footer="0.31496062992125984"/>
  <pageSetup paperSize="9" scale="5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 補助金交付申請額・対象者ごと申請額</vt:lpstr>
      <vt:lpstr>【②】 基本情報・返済スケジュール・支給スケジュール</vt:lpstr>
      <vt:lpstr>【③】 資格取得計画 </vt:lpstr>
      <vt:lpstr>＜記入例＞【①】補助金交付申請額・対象者ごと申請額</vt:lpstr>
      <vt:lpstr>＜記入例＞【②】基本情報・返済スケジュール・支給スケジュール</vt:lpstr>
      <vt:lpstr>＜記入例＞【③】資格取得計画</vt:lpstr>
      <vt:lpstr>'【①】 補助金交付申請額・対象者ごと申請額'!Print_Area</vt:lpstr>
      <vt:lpstr>'【②】 基本情報・返済スケジュール・支給スケジュール'!Print_Area</vt:lpstr>
      <vt:lpstr>'【③】 資格取得計画 '!Print_Area</vt:lpstr>
      <vt:lpstr>'＜記入例＞【①】補助金交付申請額・対象者ごと申請額'!Print_Area</vt:lpstr>
      <vt:lpstr>'＜記入例＞【②】基本情報・返済スケジュール・支給スケジュール'!Print_Area</vt:lpstr>
      <vt:lpstr>'＜記入例＞【③】資格取得計画'!Print_Area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sinzai167</dc:creator>
  <cp:lastModifiedBy>sinzai228</cp:lastModifiedBy>
  <cp:lastPrinted>2023-09-15T00:46:34Z</cp:lastPrinted>
  <dcterms:created xsi:type="dcterms:W3CDTF">2009-05-22T02:24:31Z</dcterms:created>
  <dcterms:modified xsi:type="dcterms:W3CDTF">2025-10-27T08:38:52Z</dcterms:modified>
</cp:coreProperties>
</file>