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介護\R5年度\広報関係\HP関係\1002 （ウ）様式掲載\"/>
    </mc:Choice>
  </mc:AlternateContent>
  <xr:revisionPtr revIDLastSave="0" documentId="13_ncr:1_{226B1BE0-AB92-473E-9EDB-8B0F336FE76F}" xr6:coauthVersionLast="47" xr6:coauthVersionMax="47" xr10:uidLastSave="{00000000-0000-0000-0000-000000000000}"/>
  <bookViews>
    <workbookView xWindow="-120" yWindow="-120" windowWidth="29040" windowHeight="15840" xr2:uid="{7FECB53E-CF5D-42D4-9ECA-6E18C60F5F8A}"/>
  </bookViews>
  <sheets>
    <sheet name="〔災害要件なし〕事業所別" sheetId="4" r:id="rId1"/>
    <sheet name="〔災害要件なし〕宿舎別" sheetId="1" r:id="rId2"/>
    <sheet name="(参考)助成期間開始日確認シート" sheetId="2" r:id="rId3"/>
    <sheet name="(参考)日割り計算シート" sheetId="3" r:id="rId4"/>
  </sheets>
  <externalReferences>
    <externalReference r:id="rId5"/>
  </externalReferences>
  <definedNames>
    <definedName name="_xlnm.Print_Area" localSheetId="2">'(参考)助成期間開始日確認シート'!$A$1:$M$26</definedName>
    <definedName name="_xlnm.Print_Area" localSheetId="0">〔災害要件なし〕事業所別!$A$1:$O$47</definedName>
    <definedName name="事業計画書_福祉避難所別_" localSheetId="0">〔災害要件なし〕事業所別!$Q$22:$Q$31</definedName>
    <definedName name="事業計画書_福祉避難所別_" localSheetId="1">#REF!</definedName>
    <definedName name="事業計画書_福祉避難所別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" l="1"/>
  <c r="B17" i="3"/>
  <c r="N16" i="1"/>
  <c r="B39" i="4"/>
  <c r="C15" i="4"/>
  <c r="N1" i="4" l="1"/>
  <c r="R4" i="4"/>
  <c r="R5" i="4" s="1"/>
  <c r="R6" i="4" s="1"/>
  <c r="R7" i="4" s="1"/>
  <c r="R8" i="4" s="1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N13" i="4"/>
  <c r="O13" i="4" s="1"/>
  <c r="G9" i="3"/>
  <c r="M9" i="3"/>
  <c r="A16" i="3"/>
  <c r="K16" i="3"/>
  <c r="J23" i="2"/>
  <c r="N23" i="2"/>
  <c r="O1" i="1"/>
  <c r="P8" i="1"/>
  <c r="P9" i="1" s="1"/>
  <c r="O14" i="1"/>
  <c r="O15" i="1"/>
  <c r="N18" i="1"/>
  <c r="N20" i="1" s="1"/>
  <c r="N21" i="1" s="1"/>
  <c r="N22" i="1" s="1"/>
  <c r="O16" i="1"/>
  <c r="O19" i="1"/>
  <c r="L17" i="3" l="1"/>
  <c r="L18" i="3"/>
  <c r="L16" i="1"/>
  <c r="L18" i="1" s="1"/>
  <c r="L20" i="1" s="1"/>
  <c r="L21" i="1" s="1"/>
  <c r="L22" i="1" s="1"/>
  <c r="D16" i="1"/>
  <c r="D18" i="1" s="1"/>
  <c r="D20" i="1" s="1"/>
  <c r="D21" i="1" s="1"/>
  <c r="D22" i="1" s="1"/>
  <c r="I16" i="1"/>
  <c r="I18" i="1" s="1"/>
  <c r="I20" i="1" s="1"/>
  <c r="I21" i="1" s="1"/>
  <c r="I22" i="1" s="1"/>
  <c r="K16" i="1"/>
  <c r="K18" i="1" s="1"/>
  <c r="K20" i="1" s="1"/>
  <c r="K21" i="1" s="1"/>
  <c r="K22" i="1" s="1"/>
  <c r="C16" i="1"/>
  <c r="C18" i="1" s="1"/>
  <c r="C20" i="1" s="1"/>
  <c r="C21" i="1" s="1"/>
  <c r="C22" i="1" s="1"/>
  <c r="J16" i="1"/>
  <c r="J18" i="1" s="1"/>
  <c r="J20" i="1" s="1"/>
  <c r="J21" i="1" s="1"/>
  <c r="J22" i="1" s="1"/>
  <c r="E16" i="1"/>
  <c r="E18" i="1" s="1"/>
  <c r="E20" i="1" s="1"/>
  <c r="E21" i="1" s="1"/>
  <c r="E22" i="1" s="1"/>
  <c r="H16" i="1"/>
  <c r="H18" i="1" s="1"/>
  <c r="H20" i="1" s="1"/>
  <c r="H21" i="1" s="1"/>
  <c r="H22" i="1" s="1"/>
  <c r="G16" i="1"/>
  <c r="G18" i="1" s="1"/>
  <c r="G20" i="1" s="1"/>
  <c r="G21" i="1" s="1"/>
  <c r="G22" i="1" s="1"/>
  <c r="M16" i="1"/>
  <c r="M18" i="1" s="1"/>
  <c r="M20" i="1" s="1"/>
  <c r="M21" i="1" s="1"/>
  <c r="M22" i="1" s="1"/>
  <c r="F16" i="1"/>
  <c r="F18" i="1" s="1"/>
  <c r="F20" i="1" s="1"/>
  <c r="F21" i="1" s="1"/>
  <c r="F22" i="1" s="1"/>
  <c r="O18" i="1"/>
  <c r="O22" i="1" l="1"/>
  <c r="D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sinzai203</author>
  </authors>
  <commentList>
    <comment ref="J6" authorId="0" shapeId="0" xr:uid="{C333A36A-9B7D-4997-9077-9A64A633A33D}">
      <text>
        <r>
          <rPr>
            <sz val="9"/>
            <color indexed="81"/>
            <rFont val="MS P ゴシック"/>
            <family val="3"/>
            <charset val="128"/>
          </rPr>
          <t>ドロップダウンリストあり</t>
        </r>
      </text>
    </comment>
    <comment ref="A11" authorId="0" shapeId="0" xr:uid="{7D5DDFE2-BCD7-49F8-B110-411DE6D74CBC}">
      <text>
        <r>
          <rPr>
            <b/>
            <sz val="11"/>
            <color indexed="81"/>
            <rFont val="MS P ゴシック"/>
            <family val="3"/>
            <charset val="128"/>
          </rPr>
          <t>助成申請戸数が4戸以下の場合は利用定員数の記入不要</t>
        </r>
      </text>
    </comment>
    <comment ref="O13" authorId="0" shapeId="0" xr:uid="{90C37CF5-14F2-47BE-883B-E6D7941B8F79}">
      <text>
        <r>
          <rPr>
            <sz val="9"/>
            <color indexed="81"/>
            <rFont val="MS P ゴシック"/>
            <family val="3"/>
            <charset val="128"/>
          </rPr>
          <t>黄色の網掛け部分は直接入力不可です。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  <author>sinzai197</author>
    <author>sinzai203</author>
  </authors>
  <commentList>
    <comment ref="O3" authorId="0" shapeId="0" xr:uid="{EAB9A3EB-34A2-4C21-935A-D4A9B16447E3}">
      <text>
        <r>
          <rPr>
            <b/>
            <sz val="10"/>
            <color indexed="81"/>
            <rFont val="ＭＳ Ｐゴシック"/>
            <family val="3"/>
            <charset val="128"/>
          </rPr>
          <t>転居等による変更がある場合は、枝番〔-1、-2等〕を入力してください。</t>
        </r>
      </text>
    </comment>
    <comment ref="I4" authorId="1" shapeId="0" xr:uid="{AD3DE15F-A308-4573-BADF-7BF0BB76637E}">
      <text>
        <r>
          <rPr>
            <sz val="9"/>
            <color indexed="81"/>
            <rFont val="MS P ゴシック"/>
            <family val="3"/>
            <charset val="128"/>
          </rPr>
          <t>ドロップダウンリストあり</t>
        </r>
      </text>
    </comment>
    <comment ref="J8" authorId="0" shapeId="0" xr:uid="{A63ECFDB-E8DC-499A-B4E0-B008C28E0C8C}">
      <text>
        <r>
          <rPr>
            <b/>
            <sz val="11"/>
            <color indexed="81"/>
            <rFont val="ＭＳ Ｐゴシック"/>
            <family val="3"/>
            <charset val="128"/>
          </rPr>
          <t>注1：単年度事業につき、令和5年（2023年）4月1日以降の日付となります。本ファイルに添付の</t>
        </r>
        <r>
          <rPr>
            <b/>
            <sz val="11"/>
            <color indexed="10"/>
            <rFont val="ＭＳ Ｐゴシック"/>
            <family val="3"/>
            <charset val="128"/>
          </rPr>
          <t>「助成期間開始日確認シート」</t>
        </r>
        <r>
          <rPr>
            <b/>
            <sz val="11"/>
            <color indexed="81"/>
            <rFont val="ＭＳ Ｐゴシック"/>
            <family val="3"/>
            <charset val="128"/>
          </rPr>
          <t>を活用してください。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助成期間の開始日は
　（１）雇用確認書の採用日（入職日）
　（２）賃貸借契約書の契約期間の開始日
　（３）住民票の住定日（転入日、転居日等）
（１）～（３）の一番遅い日の翌月初日からとなります。
なお、年度の途中で宿舎又は入居者が変更となる場合、宿舎番号に変更が無いかぎり日割りが認められており、（１）～（３）の一番遅い日が開始日となります。日割り額の算出は本ファイルに添付の</t>
        </r>
        <r>
          <rPr>
            <b/>
            <sz val="11"/>
            <color indexed="10"/>
            <rFont val="ＭＳ Ｐゴシック"/>
            <family val="3"/>
            <charset val="128"/>
          </rPr>
          <t>「日割り計算シート」</t>
        </r>
        <r>
          <rPr>
            <sz val="11"/>
            <color indexed="81"/>
            <rFont val="ＭＳ Ｐゴシック"/>
            <family val="3"/>
            <charset val="128"/>
          </rPr>
          <t xml:space="preserve">を活用してください。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注2：年月日は、西暦（例：2023/4/1）で入力してください。和暦に変換されます。年月日の区切りは"／"スラッシュを使用してください。変換されない場合は、和暦で入力してください。
</t>
        </r>
      </text>
    </comment>
    <comment ref="P8" authorId="2" shapeId="0" xr:uid="{F0614038-5806-4A15-BF13-6DAD98170414}">
      <text>
        <r>
          <rPr>
            <b/>
            <sz val="9"/>
            <color indexed="81"/>
            <rFont val="MS P ゴシック"/>
            <family val="3"/>
            <charset val="128"/>
          </rPr>
          <t>関数あり</t>
        </r>
      </text>
    </comment>
    <comment ref="N16" authorId="2" shapeId="0" xr:uid="{FA3FA1F9-4A4F-416C-97A2-6943E5B97152}">
      <text>
        <r>
          <rPr>
            <sz val="11"/>
            <color indexed="81"/>
            <rFont val="MS P ゴシック"/>
            <family val="3"/>
            <charset val="128"/>
          </rPr>
          <t>礼金・更新料の支払額＆助成期間を入力しても月々に反映されない場合は、財団までご連絡ください。</t>
        </r>
      </text>
    </comment>
    <comment ref="O22" authorId="0" shapeId="0" xr:uid="{558E2B49-2191-4A7E-8F96-04DA4838E477}">
      <text>
        <r>
          <rPr>
            <sz val="11"/>
            <color indexed="81"/>
            <rFont val="ＭＳ Ｐゴシック"/>
            <family val="3"/>
            <charset val="128"/>
          </rPr>
          <t>黄色の網掛け部分は直接入力不可です。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sinzai203</author>
  </authors>
  <commentList>
    <comment ref="A8" authorId="0" shapeId="0" xr:uid="{03653819-6A30-43F8-9F4A-0BFB38148293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A14" authorId="0" shapeId="0" xr:uid="{65B28C4C-757E-496F-8C4C-A1BB24068280}">
      <text>
        <r>
          <rPr>
            <sz val="9"/>
            <color indexed="81"/>
            <rFont val="MS P ゴシック"/>
            <family val="3"/>
            <charset val="128"/>
          </rPr>
          <t>西暦で2023/4/15のようにｽﾗｯｼｭ(/)を使用して記入してください。</t>
        </r>
      </text>
    </comment>
    <comment ref="H14" authorId="0" shapeId="0" xr:uid="{F37232A1-7A0F-4786-BFE4-E15A466BD34E}">
      <text>
        <r>
          <rPr>
            <sz val="9"/>
            <color indexed="81"/>
            <rFont val="MS P ゴシック"/>
            <family val="3"/>
            <charset val="128"/>
          </rPr>
          <t>西暦で2023/4/15のようにｽﾗｯｼｭ(/)を使用して記入してください。</t>
        </r>
      </text>
    </comment>
    <comment ref="A19" authorId="0" shapeId="0" xr:uid="{8C1766F5-A90C-46EB-8B0B-21E0117BF8F7}">
      <text>
        <r>
          <rPr>
            <sz val="9"/>
            <color indexed="81"/>
            <rFont val="MS P ゴシック"/>
            <family val="3"/>
            <charset val="128"/>
          </rPr>
          <t>西暦で2023/4/15のようにｽﾗｯｼｭ(/)を使用して記入してください。</t>
        </r>
      </text>
    </comment>
    <comment ref="H19" authorId="0" shapeId="0" xr:uid="{9FCC7D8F-6E81-4A33-979A-66A60F297289}">
      <text>
        <r>
          <rPr>
            <sz val="9"/>
            <color indexed="81"/>
            <rFont val="MS P ゴシック"/>
            <family val="3"/>
            <charset val="128"/>
          </rPr>
          <t>西暦で2023/4/15のようにｽﾗｯｼｭ(/)を使用して記入してください。</t>
        </r>
      </text>
    </comment>
  </commentList>
</comments>
</file>

<file path=xl/sharedStrings.xml><?xml version="1.0" encoding="utf-8"?>
<sst xmlns="http://schemas.openxmlformats.org/spreadsheetml/2006/main" count="165" uniqueCount="153">
  <si>
    <t>〔介護・災害要件なし〕令和5年度</t>
    <rPh sb="4" eb="6">
      <t>サイガイ</t>
    </rPh>
    <rPh sb="6" eb="8">
      <t>ヨウケン</t>
    </rPh>
    <phoneticPr fontId="4"/>
  </si>
  <si>
    <t>※ この申請書は、宿舎一戸につき一枚作成してください。なお、宿舎・入居者に変更があった場合には、別葉（宿舎別）を作成してください。</t>
    <phoneticPr fontId="4"/>
  </si>
  <si>
    <t>備考</t>
    <rPh sb="0" eb="2">
      <t>ビコウ</t>
    </rPh>
    <phoneticPr fontId="4"/>
  </si>
  <si>
    <t>助成対象額   ｄ×1/2
 （1,000円未満切捨）</t>
    <rPh sb="0" eb="2">
      <t>ジョセイ</t>
    </rPh>
    <rPh sb="2" eb="4">
      <t>タイショウ</t>
    </rPh>
    <rPh sb="4" eb="5">
      <t>ガク</t>
    </rPh>
    <rPh sb="21" eb="22">
      <t>エン</t>
    </rPh>
    <rPh sb="22" eb="24">
      <t>ミマン</t>
    </rPh>
    <rPh sb="24" eb="26">
      <t>キリス</t>
    </rPh>
    <phoneticPr fontId="4"/>
  </si>
  <si>
    <t>－</t>
    <phoneticPr fontId="4"/>
  </si>
  <si>
    <r>
      <t>選定額</t>
    </r>
    <r>
      <rPr>
        <b/>
        <sz val="10"/>
        <rFont val="ＭＳ Ｐゴシック"/>
        <family val="3"/>
        <charset val="128"/>
      </rPr>
      <t xml:space="preserve"> [d]</t>
    </r>
    <r>
      <rPr>
        <sz val="10"/>
        <rFont val="ＭＳ Ｐゴシック"/>
        <family val="3"/>
        <charset val="128"/>
      </rPr>
      <t xml:space="preserve">
（cと基準額82,000円とを
比較し少ない額）</t>
    </r>
    <rPh sb="0" eb="2">
      <t>センテイ</t>
    </rPh>
    <rPh sb="2" eb="3">
      <t>ガク</t>
    </rPh>
    <rPh sb="11" eb="13">
      <t>キジュン</t>
    </rPh>
    <rPh sb="13" eb="14">
      <t>ガク</t>
    </rPh>
    <rPh sb="20" eb="21">
      <t>エン</t>
    </rPh>
    <rPh sb="24" eb="26">
      <t>ヒカク</t>
    </rPh>
    <rPh sb="27" eb="28">
      <t>スク</t>
    </rPh>
    <rPh sb="30" eb="31">
      <t>ガク</t>
    </rPh>
    <phoneticPr fontId="4"/>
  </si>
  <si>
    <r>
      <t>法人負担額</t>
    </r>
    <r>
      <rPr>
        <b/>
        <sz val="10"/>
        <rFont val="ＭＳ Ｐゴシック"/>
        <family val="3"/>
        <charset val="128"/>
      </rPr>
      <t xml:space="preserve"> [c]</t>
    </r>
    <r>
      <rPr>
        <sz val="10"/>
        <rFont val="ＭＳ Ｐゴシック"/>
        <family val="3"/>
        <charset val="128"/>
      </rPr>
      <t xml:space="preserve">
 （a-b）</t>
    </r>
    <rPh sb="0" eb="2">
      <t>ホウジン</t>
    </rPh>
    <rPh sb="2" eb="4">
      <t>フタン</t>
    </rPh>
    <rPh sb="4" eb="5">
      <t>ガク</t>
    </rPh>
    <phoneticPr fontId="4"/>
  </si>
  <si>
    <r>
      <t>入居者負担額</t>
    </r>
    <r>
      <rPr>
        <b/>
        <sz val="10"/>
        <rFont val="ＭＳ Ｐゴシック"/>
        <family val="3"/>
        <charset val="128"/>
      </rPr>
      <t xml:space="preserve"> [b]</t>
    </r>
    <rPh sb="0" eb="3">
      <t>ニュウキョシャ</t>
    </rPh>
    <rPh sb="3" eb="5">
      <t>フタン</t>
    </rPh>
    <rPh sb="5" eb="6">
      <t>ガク</t>
    </rPh>
    <phoneticPr fontId="4"/>
  </si>
  <si>
    <r>
      <t>合計</t>
    </r>
    <r>
      <rPr>
        <b/>
        <sz val="10"/>
        <rFont val="ＭＳ Ｐゴシック"/>
        <family val="3"/>
        <charset val="128"/>
      </rPr>
      <t xml:space="preserve"> [a]</t>
    </r>
    <rPh sb="0" eb="2">
      <t>ゴウケイ</t>
    </rPh>
    <phoneticPr fontId="4"/>
  </si>
  <si>
    <t>支払額
（円）</t>
    <rPh sb="0" eb="1">
      <t>シ</t>
    </rPh>
    <rPh sb="1" eb="2">
      <t>バライ</t>
    </rPh>
    <rPh sb="2" eb="3">
      <t>ガク</t>
    </rPh>
    <rPh sb="5" eb="6">
      <t>エン</t>
    </rPh>
    <phoneticPr fontId="4"/>
  </si>
  <si>
    <t>礼金または更新料</t>
    <rPh sb="0" eb="2">
      <t>レイキン</t>
    </rPh>
    <rPh sb="5" eb="8">
      <t>コウシンリョウ</t>
    </rPh>
    <phoneticPr fontId="4"/>
  </si>
  <si>
    <t>共益費（管理費）</t>
    <rPh sb="0" eb="3">
      <t>キョウエキヒ</t>
    </rPh>
    <rPh sb="4" eb="7">
      <t>カンリヒ</t>
    </rPh>
    <phoneticPr fontId="4"/>
  </si>
  <si>
    <t>賃借料</t>
    <rPh sb="0" eb="1">
      <t>チン</t>
    </rPh>
    <rPh sb="1" eb="2">
      <t>シャク</t>
    </rPh>
    <rPh sb="2" eb="3">
      <t>リョウ</t>
    </rPh>
    <phoneticPr fontId="4"/>
  </si>
  <si>
    <t>合計  （円）</t>
    <rPh sb="0" eb="2">
      <t>ゴウケイ</t>
    </rPh>
    <rPh sb="5" eb="6">
      <t>エン</t>
    </rPh>
    <phoneticPr fontId="4"/>
  </si>
  <si>
    <t>3月分</t>
    <rPh sb="2" eb="3">
      <t>ブン</t>
    </rPh>
    <phoneticPr fontId="4"/>
  </si>
  <si>
    <t>2月分</t>
    <rPh sb="2" eb="3">
      <t>ブン</t>
    </rPh>
    <phoneticPr fontId="4"/>
  </si>
  <si>
    <t>1月分</t>
    <rPh sb="1" eb="2">
      <t>ガツ</t>
    </rPh>
    <rPh sb="2" eb="3">
      <t>ブン</t>
    </rPh>
    <phoneticPr fontId="4"/>
  </si>
  <si>
    <t>12月分</t>
    <rPh sb="3" eb="4">
      <t>ブン</t>
    </rPh>
    <phoneticPr fontId="4"/>
  </si>
  <si>
    <t>11月分</t>
    <rPh sb="3" eb="4">
      <t>ブン</t>
    </rPh>
    <phoneticPr fontId="4"/>
  </si>
  <si>
    <t>10月分</t>
    <rPh sb="3" eb="4">
      <t>ブン</t>
    </rPh>
    <phoneticPr fontId="4"/>
  </si>
  <si>
    <t>9月分</t>
    <rPh sb="2" eb="3">
      <t>ブン</t>
    </rPh>
    <phoneticPr fontId="4"/>
  </si>
  <si>
    <t>8月分</t>
    <rPh sb="2" eb="3">
      <t>ブン</t>
    </rPh>
    <phoneticPr fontId="4"/>
  </si>
  <si>
    <t>7月分</t>
    <rPh sb="1" eb="2">
      <t>ガツ</t>
    </rPh>
    <rPh sb="2" eb="3">
      <t>ブン</t>
    </rPh>
    <phoneticPr fontId="4"/>
  </si>
  <si>
    <t>6月分</t>
    <rPh sb="1" eb="2">
      <t>ガツ</t>
    </rPh>
    <rPh sb="2" eb="3">
      <t>ブン</t>
    </rPh>
    <phoneticPr fontId="4"/>
  </si>
  <si>
    <t>5月分</t>
    <rPh sb="1" eb="2">
      <t>ガツ</t>
    </rPh>
    <rPh sb="2" eb="3">
      <t>ブン</t>
    </rPh>
    <phoneticPr fontId="4"/>
  </si>
  <si>
    <t>4月分</t>
    <rPh sb="1" eb="2">
      <t>ガツ</t>
    </rPh>
    <rPh sb="2" eb="3">
      <t>ブン</t>
    </rPh>
    <phoneticPr fontId="4"/>
  </si>
  <si>
    <t>種別</t>
    <rPh sb="0" eb="2">
      <t>シュベツ</t>
    </rPh>
    <phoneticPr fontId="4"/>
  </si>
  <si>
    <t>2  内訳</t>
    <rPh sb="3" eb="5">
      <t>ウチワケ</t>
    </rPh>
    <phoneticPr fontId="4"/>
  </si>
  <si>
    <t xml:space="preserve"> ※1 交付要綱別表1に定めるA～Ｌを選び、ご記入ください。</t>
    <phoneticPr fontId="4"/>
  </si>
  <si>
    <t>サービス
種別コード※1</t>
    <rPh sb="5" eb="7">
      <t>シュベツ</t>
    </rPh>
    <phoneticPr fontId="4"/>
  </si>
  <si>
    <t>入居者の
勤務先事業所名</t>
    <rPh sb="0" eb="3">
      <t>ニュウキョシャ</t>
    </rPh>
    <rPh sb="5" eb="8">
      <t>キンムサキ</t>
    </rPh>
    <rPh sb="8" eb="12">
      <t>ジギョウショメイ</t>
    </rPh>
    <phoneticPr fontId="4"/>
  </si>
  <si>
    <t>円</t>
    <rPh sb="0" eb="1">
      <t>エン</t>
    </rPh>
    <phoneticPr fontId="4"/>
  </si>
  <si>
    <t>金</t>
    <rPh sb="0" eb="1">
      <t>キン</t>
    </rPh>
    <phoneticPr fontId="4"/>
  </si>
  <si>
    <t>1  助成対象額</t>
    <rPh sb="3" eb="5">
      <t>ジョセイ</t>
    </rPh>
    <rPh sb="5" eb="7">
      <t>タイショウ</t>
    </rPh>
    <rPh sb="7" eb="8">
      <t>ガク</t>
    </rPh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</si>
  <si>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</si>
  <si>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終了日</t>
    <rPh sb="0" eb="3">
      <t>シュウリョウビ</t>
    </rPh>
    <phoneticPr fontId="4"/>
  </si>
  <si>
    <t>開始日</t>
    <rPh sb="0" eb="3">
      <t>カイシビ</t>
    </rPh>
    <phoneticPr fontId="4"/>
  </si>
  <si>
    <t>助成期間</t>
    <rPh sb="0" eb="2">
      <t>ジョセイ</t>
    </rPh>
    <rPh sb="2" eb="4">
      <t>キカン</t>
    </rPh>
    <phoneticPr fontId="4"/>
  </si>
  <si>
    <t>＊同一宿舎に対象者が複数居住している場合は、下欄
  または備考欄に氏名と助成期間を記入してください。</t>
    <rPh sb="1" eb="3">
      <t>ドウイツ</t>
    </rPh>
    <rPh sb="3" eb="5">
      <t>シュクシャ</t>
    </rPh>
    <rPh sb="6" eb="9">
      <t>タイショウシャ</t>
    </rPh>
    <rPh sb="10" eb="12">
      <t>フクスウ</t>
    </rPh>
    <rPh sb="12" eb="14">
      <t>キョジュウ</t>
    </rPh>
    <rPh sb="18" eb="20">
      <t>バアイ</t>
    </rPh>
    <rPh sb="22" eb="24">
      <t>カラン</t>
    </rPh>
    <rPh sb="30" eb="32">
      <t>ビコウ</t>
    </rPh>
    <rPh sb="32" eb="33">
      <t>ラン</t>
    </rPh>
    <rPh sb="34" eb="36">
      <t>シメイ</t>
    </rPh>
    <rPh sb="37" eb="39">
      <t>ジョセイ</t>
    </rPh>
    <rPh sb="39" eb="41">
      <t>キカン</t>
    </rPh>
    <rPh sb="42" eb="44">
      <t>キニュウ</t>
    </rPh>
    <phoneticPr fontId="4"/>
  </si>
  <si>
    <t>入居者氏名</t>
    <rPh sb="0" eb="3">
      <t>ニュウキョシャ</t>
    </rPh>
    <rPh sb="3" eb="5">
      <t>シメイ</t>
    </rPh>
    <phoneticPr fontId="4"/>
  </si>
  <si>
    <t>事業所名</t>
    <rPh sb="0" eb="4">
      <t>ジギョウショメイ</t>
    </rPh>
    <phoneticPr fontId="4"/>
  </si>
  <si>
    <r>
      <t xml:space="preserve">宿舎住所
</t>
    </r>
    <r>
      <rPr>
        <sz val="9"/>
        <rFont val="ＭＳ Ｐゴシック"/>
        <family val="3"/>
        <charset val="128"/>
      </rPr>
      <t>（建物名・部屋番号も記載）</t>
    </r>
    <rPh sb="0" eb="2">
      <t>シュクシャ</t>
    </rPh>
    <rPh sb="2" eb="3">
      <t>ジュウ</t>
    </rPh>
    <rPh sb="3" eb="4">
      <t>ショ</t>
    </rPh>
    <rPh sb="6" eb="8">
      <t>タテモノ</t>
    </rPh>
    <rPh sb="8" eb="9">
      <t>ナ</t>
    </rPh>
    <rPh sb="10" eb="12">
      <t>ヘヤ</t>
    </rPh>
    <rPh sb="12" eb="14">
      <t>バンゴウ</t>
    </rPh>
    <rPh sb="15" eb="17">
      <t>キサイ</t>
    </rPh>
    <phoneticPr fontId="4"/>
  </si>
  <si>
    <t>法　人　名</t>
    <phoneticPr fontId="4"/>
  </si>
  <si>
    <t>令和５年度 東京都介護職員宿舎借り上げ支援事業　　</t>
    <rPh sb="6" eb="9">
      <t>トウキョウト</t>
    </rPh>
    <rPh sb="9" eb="11">
      <t>カイゴ</t>
    </rPh>
    <rPh sb="11" eb="13">
      <t>ショクイン</t>
    </rPh>
    <rPh sb="13" eb="15">
      <t>シュクシャ</t>
    </rPh>
    <rPh sb="15" eb="16">
      <t>カ</t>
    </rPh>
    <rPh sb="17" eb="18">
      <t>ア</t>
    </rPh>
    <rPh sb="19" eb="21">
      <t>シエン</t>
    </rPh>
    <rPh sb="21" eb="23">
      <t>ジギョウ</t>
    </rPh>
    <phoneticPr fontId="4"/>
  </si>
  <si>
    <t>枝番号</t>
    <rPh sb="0" eb="1">
      <t>エダ</t>
    </rPh>
    <rPh sb="1" eb="2">
      <t>バン</t>
    </rPh>
    <rPh sb="2" eb="3">
      <t>ゴウ</t>
    </rPh>
    <phoneticPr fontId="4"/>
  </si>
  <si>
    <t>宿舎番号</t>
    <rPh sb="0" eb="2">
      <t>シュクシャ</t>
    </rPh>
    <rPh sb="2" eb="4">
      <t>バンゴウ</t>
    </rPh>
    <phoneticPr fontId="4"/>
  </si>
  <si>
    <t>公益財団法人東京都福祉保健財団 理事長 殿</t>
    <rPh sb="0" eb="6">
      <t>コウザイ</t>
    </rPh>
    <rPh sb="6" eb="15">
      <t>トウキョウトフクシホケンザイダン</t>
    </rPh>
    <rPh sb="16" eb="19">
      <t>リジチョウ</t>
    </rPh>
    <rPh sb="20" eb="21">
      <t>ドノ</t>
    </rPh>
    <phoneticPr fontId="4"/>
  </si>
  <si>
    <t>助成期間開始日</t>
    <rPh sb="0" eb="2">
      <t>ジョセイ</t>
    </rPh>
    <rPh sb="2" eb="4">
      <t>キカン</t>
    </rPh>
    <rPh sb="4" eb="7">
      <t>カイシビ</t>
    </rPh>
    <phoneticPr fontId="4"/>
  </si>
  <si>
    <t>様式転記内容</t>
    <rPh sb="0" eb="2">
      <t>ヨウシキ</t>
    </rPh>
    <rPh sb="2" eb="4">
      <t>テンキ</t>
    </rPh>
    <rPh sb="4" eb="6">
      <t>ナイヨウ</t>
    </rPh>
    <phoneticPr fontId="4"/>
  </si>
  <si>
    <t>（前年度以前に締結している場合は、2023/4/1としてください）</t>
    <rPh sb="1" eb="4">
      <t>ゼンネンド</t>
    </rPh>
    <rPh sb="4" eb="6">
      <t>イゼン</t>
    </rPh>
    <rPh sb="7" eb="9">
      <t>テイケツ</t>
    </rPh>
    <rPh sb="13" eb="15">
      <t>バアイ</t>
    </rPh>
    <phoneticPr fontId="4"/>
  </si>
  <si>
    <t>※届出日ではありません。</t>
    <rPh sb="1" eb="3">
      <t>トドケデ</t>
    </rPh>
    <rPh sb="3" eb="4">
      <t>ビ</t>
    </rPh>
    <phoneticPr fontId="4"/>
  </si>
  <si>
    <t>⑤福祉避難所の協定締結日を入力してください。</t>
    <rPh sb="1" eb="6">
      <t>フクシヒナンジョ</t>
    </rPh>
    <rPh sb="7" eb="12">
      <t>キョウテイテイケツビ</t>
    </rPh>
    <rPh sb="13" eb="15">
      <t>ニュウリョク</t>
    </rPh>
    <phoneticPr fontId="4"/>
  </si>
  <si>
    <t>④住民票の住定日（転入日、転居日）を入力してください。</t>
    <rPh sb="1" eb="4">
      <t>ジュウミンヒョウ</t>
    </rPh>
    <rPh sb="5" eb="6">
      <t>ジュウ</t>
    </rPh>
    <rPh sb="6" eb="7">
      <t>テイ</t>
    </rPh>
    <rPh sb="7" eb="8">
      <t>ビ</t>
    </rPh>
    <rPh sb="9" eb="11">
      <t>テンニュウ</t>
    </rPh>
    <rPh sb="11" eb="12">
      <t>ビ</t>
    </rPh>
    <rPh sb="13" eb="15">
      <t>テンキョ</t>
    </rPh>
    <rPh sb="15" eb="16">
      <t>ビ</t>
    </rPh>
    <rPh sb="18" eb="20">
      <t>ニュウリョク</t>
    </rPh>
    <phoneticPr fontId="27"/>
  </si>
  <si>
    <t>(名義変更の場合は、法人契約の始期)</t>
    <rPh sb="1" eb="3">
      <t>メイギ</t>
    </rPh>
    <rPh sb="3" eb="5">
      <t>ヘンコウ</t>
    </rPh>
    <rPh sb="6" eb="8">
      <t>バアイ</t>
    </rPh>
    <rPh sb="10" eb="12">
      <t>ホウジン</t>
    </rPh>
    <rPh sb="12" eb="14">
      <t>ケイヤク</t>
    </rPh>
    <rPh sb="15" eb="17">
      <t>シキ</t>
    </rPh>
    <phoneticPr fontId="4"/>
  </si>
  <si>
    <t>③賃貸借契約書の契約期間開始日を入力してください。</t>
    <rPh sb="1" eb="4">
      <t>チンタイシャク</t>
    </rPh>
    <rPh sb="4" eb="7">
      <t>ケイヤクショ</t>
    </rPh>
    <rPh sb="8" eb="10">
      <t>ケイヤク</t>
    </rPh>
    <rPh sb="10" eb="12">
      <t>キカン</t>
    </rPh>
    <rPh sb="12" eb="15">
      <t>カイシビ</t>
    </rPh>
    <rPh sb="16" eb="18">
      <t>ニュウリョク</t>
    </rPh>
    <phoneticPr fontId="4"/>
  </si>
  <si>
    <t>②採用日（入職日）を入力してください。</t>
    <rPh sb="1" eb="3">
      <t>サイヨウ</t>
    </rPh>
    <rPh sb="3" eb="4">
      <t>ビ</t>
    </rPh>
    <rPh sb="5" eb="7">
      <t>ニュウショク</t>
    </rPh>
    <rPh sb="7" eb="8">
      <t>ビ</t>
    </rPh>
    <rPh sb="10" eb="12">
      <t>ニュウリョク</t>
    </rPh>
    <phoneticPr fontId="27"/>
  </si>
  <si>
    <t>→　継続</t>
    <rPh sb="2" eb="4">
      <t>ケイゾク</t>
    </rPh>
    <phoneticPr fontId="4"/>
  </si>
  <si>
    <r>
      <t>・令和2年度以降に</t>
    </r>
    <r>
      <rPr>
        <u/>
        <sz val="10"/>
        <color theme="1"/>
        <rFont val="ＭＳ Ｐゴシック"/>
        <family val="3"/>
        <charset val="128"/>
      </rPr>
      <t>助成実績がある</t>
    </r>
    <r>
      <rPr>
        <sz val="10"/>
        <color theme="1"/>
        <rFont val="ＭＳ Ｐゴシック"/>
        <family val="3"/>
        <charset val="128"/>
      </rPr>
      <t>宿舎番号
　又は、枝番号（-2以降）がある宿舎番号</t>
    </r>
    <rPh sb="9" eb="13">
      <t>ジョセイジッセキ</t>
    </rPh>
    <rPh sb="16" eb="18">
      <t>シュクシャ</t>
    </rPh>
    <rPh sb="18" eb="20">
      <t>バンゴウ</t>
    </rPh>
    <rPh sb="22" eb="23">
      <t>マタ</t>
    </rPh>
    <rPh sb="25" eb="28">
      <t>エダバンゴウ</t>
    </rPh>
    <rPh sb="31" eb="33">
      <t>イコウ</t>
    </rPh>
    <rPh sb="37" eb="41">
      <t>シュクシャバンゴウ</t>
    </rPh>
    <phoneticPr fontId="4"/>
  </si>
  <si>
    <t>をドロップダウンリストから選択してください。</t>
    <rPh sb="13" eb="15">
      <t>センタク</t>
    </rPh>
    <phoneticPr fontId="4"/>
  </si>
  <si>
    <t>→　新規</t>
    <rPh sb="2" eb="4">
      <t>シンキ</t>
    </rPh>
    <phoneticPr fontId="4"/>
  </si>
  <si>
    <r>
      <t>・令和2年度以降に</t>
    </r>
    <r>
      <rPr>
        <u/>
        <sz val="10"/>
        <color theme="1"/>
        <rFont val="ＭＳ Ｐゴシック"/>
        <family val="3"/>
        <charset val="128"/>
      </rPr>
      <t>助成実績のない</t>
    </r>
    <r>
      <rPr>
        <sz val="10"/>
        <color theme="1"/>
        <rFont val="ＭＳ Ｐゴシック"/>
        <family val="3"/>
        <charset val="128"/>
      </rPr>
      <t>宿舎番号</t>
    </r>
    <rPh sb="9" eb="13">
      <t>ジョセイジッセキ</t>
    </rPh>
    <phoneticPr fontId="4"/>
  </si>
  <si>
    <t>①宿舎の新規または継続を確認します。</t>
    <rPh sb="1" eb="3">
      <t>シュクシャ</t>
    </rPh>
    <rPh sb="4" eb="6">
      <t>シンキ</t>
    </rPh>
    <rPh sb="9" eb="11">
      <t>ケイゾク</t>
    </rPh>
    <rPh sb="12" eb="14">
      <t>カクニン</t>
    </rPh>
    <phoneticPr fontId="27"/>
  </si>
  <si>
    <t>日付の入力は西暦で2023/4/15のように、
年月日の区切りにはスラッシュ（/）を使用してください。</t>
    <rPh sb="6" eb="8">
      <t>セイレキ</t>
    </rPh>
    <phoneticPr fontId="4"/>
  </si>
  <si>
    <t>●助成期間開始日確認シート</t>
    <rPh sb="1" eb="3">
      <t>ジョセイ</t>
    </rPh>
    <rPh sb="3" eb="5">
      <t>キカン</t>
    </rPh>
    <rPh sb="5" eb="8">
      <t>カイシビ</t>
    </rPh>
    <rPh sb="8" eb="10">
      <t>カクニン</t>
    </rPh>
    <phoneticPr fontId="27"/>
  </si>
  <si>
    <t>を埋めてください。</t>
    <rPh sb="1" eb="2">
      <t>ウ</t>
    </rPh>
    <phoneticPr fontId="4"/>
  </si>
  <si>
    <t>助成期間開始日の確認用にご活用ください。</t>
    <rPh sb="0" eb="2">
      <t>ジョセイ</t>
    </rPh>
    <rPh sb="2" eb="4">
      <t>キカン</t>
    </rPh>
    <rPh sb="4" eb="6">
      <t>カイシ</t>
    </rPh>
    <rPh sb="6" eb="7">
      <t>ビ</t>
    </rPh>
    <rPh sb="8" eb="10">
      <t>カクニン</t>
    </rPh>
    <rPh sb="10" eb="11">
      <t>ヨウ</t>
    </rPh>
    <rPh sb="13" eb="15">
      <t>カツヨウ</t>
    </rPh>
    <phoneticPr fontId="4"/>
  </si>
  <si>
    <t xml:space="preserve"> 比較して少ない金額</t>
    <rPh sb="1" eb="3">
      <t>ヒカク</t>
    </rPh>
    <rPh sb="5" eb="6">
      <t>スク</t>
    </rPh>
    <rPh sb="8" eb="10">
      <t>キンガク</t>
    </rPh>
    <phoneticPr fontId="27"/>
  </si>
  <si>
    <t>共益費</t>
    <rPh sb="0" eb="3">
      <t>キョウエキヒ</t>
    </rPh>
    <phoneticPr fontId="27"/>
  </si>
  <si>
    <t>賃料</t>
    <rPh sb="0" eb="2">
      <t>チンリョウ</t>
    </rPh>
    <phoneticPr fontId="27"/>
  </si>
  <si>
    <t>様式転記内容</t>
    <phoneticPr fontId="27"/>
  </si>
  <si>
    <r>
      <t>実支払額</t>
    </r>
    <r>
      <rPr>
        <sz val="10"/>
        <color theme="1"/>
        <rFont val="游ゴシック"/>
        <family val="3"/>
        <charset val="128"/>
        <scheme val="minor"/>
      </rPr>
      <t>（不明な場合は空欄）</t>
    </r>
    <rPh sb="0" eb="1">
      <t>ジツ</t>
    </rPh>
    <rPh sb="1" eb="3">
      <t>シハライ</t>
    </rPh>
    <rPh sb="3" eb="4">
      <t>ガク</t>
    </rPh>
    <rPh sb="5" eb="7">
      <t>フメイ</t>
    </rPh>
    <rPh sb="8" eb="10">
      <t>バアイ</t>
    </rPh>
    <rPh sb="11" eb="13">
      <t>クウラン</t>
    </rPh>
    <phoneticPr fontId="27"/>
  </si>
  <si>
    <t>日割額</t>
    <rPh sb="0" eb="2">
      <t>ヒワリ</t>
    </rPh>
    <rPh sb="2" eb="3">
      <t>ガク</t>
    </rPh>
    <phoneticPr fontId="27"/>
  </si>
  <si>
    <t>③対象月の実際に支払った額がわかれば入力してください。</t>
    <rPh sb="1" eb="3">
      <t>タイショウ</t>
    </rPh>
    <rPh sb="3" eb="4">
      <t>ツキ</t>
    </rPh>
    <rPh sb="5" eb="7">
      <t>ジッサイ</t>
    </rPh>
    <rPh sb="8" eb="10">
      <t>シハラ</t>
    </rPh>
    <rPh sb="12" eb="13">
      <t>ガク</t>
    </rPh>
    <rPh sb="18" eb="20">
      <t>ニュウリョク</t>
    </rPh>
    <phoneticPr fontId="27"/>
  </si>
  <si>
    <t>②1ヶ月の賃料と共益費を入力してください。</t>
    <rPh sb="3" eb="4">
      <t>ゲツ</t>
    </rPh>
    <rPh sb="5" eb="7">
      <t>チンリョウ</t>
    </rPh>
    <rPh sb="8" eb="11">
      <t>キョウエキヒ</t>
    </rPh>
    <rPh sb="12" eb="14">
      <t>ニュウリョク</t>
    </rPh>
    <phoneticPr fontId="27"/>
  </si>
  <si>
    <t>居住日数</t>
    <rPh sb="0" eb="2">
      <t>キョジュウ</t>
    </rPh>
    <rPh sb="2" eb="4">
      <t>ニッスウ</t>
    </rPh>
    <phoneticPr fontId="27"/>
  </si>
  <si>
    <t>日</t>
    <rPh sb="0" eb="1">
      <t>ニチ</t>
    </rPh>
    <phoneticPr fontId="27"/>
  </si>
  <si>
    <t>月</t>
    <rPh sb="0" eb="1">
      <t>ガツ</t>
    </rPh>
    <phoneticPr fontId="27"/>
  </si>
  <si>
    <t>～</t>
    <phoneticPr fontId="27"/>
  </si>
  <si>
    <t>期間</t>
    <rPh sb="0" eb="2">
      <t>キカン</t>
    </rPh>
    <phoneticPr fontId="27"/>
  </si>
  <si>
    <t>①日割り計算をする月の期間を入力してください。</t>
    <rPh sb="1" eb="3">
      <t>ヒワ</t>
    </rPh>
    <rPh sb="4" eb="6">
      <t>ケイサン</t>
    </rPh>
    <rPh sb="9" eb="10">
      <t>ツキ</t>
    </rPh>
    <rPh sb="11" eb="13">
      <t>キカン</t>
    </rPh>
    <rPh sb="14" eb="16">
      <t>ニュウリョク</t>
    </rPh>
    <phoneticPr fontId="27"/>
  </si>
  <si>
    <t>を入力してください</t>
    <rPh sb="1" eb="3">
      <t>ニュウリョク</t>
    </rPh>
    <phoneticPr fontId="27"/>
  </si>
  <si>
    <t>●日割り計算シート</t>
    <rPh sb="4" eb="6">
      <t>ケイサン</t>
    </rPh>
    <phoneticPr fontId="27"/>
  </si>
  <si>
    <t>　　・枝番号（-2以降）がある宿舎番号の助成開始月</t>
    <rPh sb="3" eb="6">
      <t>エダバンゴウ</t>
    </rPh>
    <rPh sb="9" eb="11">
      <t>イコウ</t>
    </rPh>
    <rPh sb="15" eb="17">
      <t>シュクシャ</t>
    </rPh>
    <rPh sb="17" eb="19">
      <t>バンゴウ</t>
    </rPh>
    <rPh sb="20" eb="25">
      <t>ジョセイカイシツキ</t>
    </rPh>
    <phoneticPr fontId="4"/>
  </si>
  <si>
    <t>　　・令和2年度以降に助成実績がある宿舎番号の助成開始月</t>
    <rPh sb="3" eb="5">
      <t>レイワ</t>
    </rPh>
    <rPh sb="6" eb="10">
      <t>ネンドイコウ</t>
    </rPh>
    <rPh sb="11" eb="15">
      <t>ジョセイジッセキ</t>
    </rPh>
    <rPh sb="18" eb="20">
      <t>シュクシャ</t>
    </rPh>
    <rPh sb="20" eb="22">
      <t>バンゴウ</t>
    </rPh>
    <rPh sb="23" eb="28">
      <t>ジョセイカイシツキ</t>
    </rPh>
    <phoneticPr fontId="4"/>
  </si>
  <si>
    <t>　　・転居や退去により助成終了となる場合の助成終了月</t>
    <rPh sb="3" eb="5">
      <t>テンキョ</t>
    </rPh>
    <rPh sb="6" eb="8">
      <t>タイキョ</t>
    </rPh>
    <rPh sb="11" eb="13">
      <t>ジョセイ</t>
    </rPh>
    <rPh sb="13" eb="15">
      <t>シュウリョウ</t>
    </rPh>
    <rPh sb="18" eb="20">
      <t>バアイ</t>
    </rPh>
    <rPh sb="21" eb="26">
      <t>ジョセイシュウリョウツキ</t>
    </rPh>
    <phoneticPr fontId="4"/>
  </si>
  <si>
    <t>下記のいずれかに該当し、月の途中で助成終了（開始）となる場合は対象月の日割り額を算出してください。</t>
    <rPh sb="0" eb="2">
      <t>カキ</t>
    </rPh>
    <rPh sb="8" eb="10">
      <t>ガイトウ</t>
    </rPh>
    <rPh sb="12" eb="13">
      <t>ツキ</t>
    </rPh>
    <rPh sb="14" eb="16">
      <t>トチュウ</t>
    </rPh>
    <rPh sb="17" eb="19">
      <t>ジョセイ</t>
    </rPh>
    <rPh sb="19" eb="21">
      <t>シュウリョウ</t>
    </rPh>
    <rPh sb="22" eb="24">
      <t>カイシ</t>
    </rPh>
    <rPh sb="28" eb="30">
      <t>バアイ</t>
    </rPh>
    <rPh sb="31" eb="34">
      <t>タイショウツキ</t>
    </rPh>
    <rPh sb="35" eb="37">
      <t>ヒワ</t>
    </rPh>
    <rPh sb="38" eb="39">
      <t>ガク</t>
    </rPh>
    <rPh sb="40" eb="42">
      <t>サンシュツ</t>
    </rPh>
    <phoneticPr fontId="4"/>
  </si>
  <si>
    <t>注：地域密着型サービス事業所及び共生型サービス事業所と、それ以外のサービスで国又は地方公共団体が設置する事業所は除きます。</t>
    <rPh sb="0" eb="1">
      <t>チュウ</t>
    </rPh>
    <rPh sb="2" eb="6">
      <t>チイキミッチャク</t>
    </rPh>
    <rPh sb="6" eb="7">
      <t>ガタ</t>
    </rPh>
    <rPh sb="11" eb="14">
      <t>ジギョウショ</t>
    </rPh>
    <rPh sb="14" eb="15">
      <t>オヨ</t>
    </rPh>
    <rPh sb="16" eb="19">
      <t>キョウセイガタ</t>
    </rPh>
    <rPh sb="23" eb="26">
      <t>ジギョウショ</t>
    </rPh>
    <rPh sb="30" eb="32">
      <t>イガイ</t>
    </rPh>
    <rPh sb="38" eb="40">
      <t>クニマタ</t>
    </rPh>
    <rPh sb="41" eb="47">
      <t>チホウコウキョウダンタイ</t>
    </rPh>
    <rPh sb="48" eb="50">
      <t>セッチ</t>
    </rPh>
    <rPh sb="52" eb="55">
      <t>ジギョウショ</t>
    </rPh>
    <rPh sb="56" eb="57">
      <t>ノゾ</t>
    </rPh>
    <phoneticPr fontId="4"/>
  </si>
  <si>
    <t>【Ｊ】通所リハビリテーション（介護予防を含む） ・ 【Ｋ】特定施設入居者生活介護（介護予防を含む） ・ 【Ｌ】居宅介護支援</t>
    <rPh sb="3" eb="5">
      <t>ツウショ</t>
    </rPh>
    <rPh sb="15" eb="17">
      <t>カイゴ</t>
    </rPh>
    <rPh sb="17" eb="19">
      <t>ヨボウ</t>
    </rPh>
    <rPh sb="20" eb="21">
      <t>フク</t>
    </rPh>
    <rPh sb="29" eb="31">
      <t>トクテイ</t>
    </rPh>
    <rPh sb="31" eb="33">
      <t>シセツ</t>
    </rPh>
    <rPh sb="33" eb="36">
      <t>ニュウキョシャ</t>
    </rPh>
    <rPh sb="36" eb="38">
      <t>セイカツ</t>
    </rPh>
    <rPh sb="38" eb="40">
      <t>カイゴ</t>
    </rPh>
    <rPh sb="41" eb="45">
      <t>カイゴヨボウ</t>
    </rPh>
    <rPh sb="46" eb="47">
      <t>フク</t>
    </rPh>
    <rPh sb="55" eb="61">
      <t>キョタクカイゴシエン</t>
    </rPh>
    <phoneticPr fontId="35"/>
  </si>
  <si>
    <t>【Ｆ】訪問入浴介護（介護予防を含む） ・ 【Ｇ】通所介護 ・ 【Ｈ】短期入所生活介護（介護予防を含む） ・ 【 Ｉ 】短期入所療養介護（介護予防を含む）</t>
    <rPh sb="3" eb="5">
      <t>ホウモン</t>
    </rPh>
    <rPh sb="5" eb="7">
      <t>ニュウヨク</t>
    </rPh>
    <rPh sb="7" eb="9">
      <t>カイゴ</t>
    </rPh>
    <rPh sb="10" eb="12">
      <t>カイゴ</t>
    </rPh>
    <rPh sb="12" eb="14">
      <t>ヨボウ</t>
    </rPh>
    <rPh sb="15" eb="16">
      <t>フク</t>
    </rPh>
    <rPh sb="24" eb="26">
      <t>ツウショ</t>
    </rPh>
    <rPh sb="26" eb="28">
      <t>カイゴ</t>
    </rPh>
    <rPh sb="34" eb="36">
      <t>タンキ</t>
    </rPh>
    <rPh sb="36" eb="38">
      <t>ニュウショ</t>
    </rPh>
    <rPh sb="38" eb="40">
      <t>セイカツ</t>
    </rPh>
    <rPh sb="40" eb="42">
      <t>カイゴ</t>
    </rPh>
    <rPh sb="43" eb="45">
      <t>カイゴ</t>
    </rPh>
    <rPh sb="45" eb="47">
      <t>ヨボウ</t>
    </rPh>
    <rPh sb="48" eb="49">
      <t>フク</t>
    </rPh>
    <phoneticPr fontId="35"/>
  </si>
  <si>
    <t>【Ａ】介護老人福祉施設 ・ 【Ｂ】介護老人保健施設 ・ 【Ｃ】介護医療院 ・ 【Ｄ】介護療養型医療施設 ・ 【Ｅ】訪問介護</t>
    <rPh sb="3" eb="5">
      <t>カイゴ</t>
    </rPh>
    <rPh sb="5" eb="7">
      <t>ロウジン</t>
    </rPh>
    <rPh sb="7" eb="9">
      <t>フクシ</t>
    </rPh>
    <rPh sb="9" eb="11">
      <t>シセツ</t>
    </rPh>
    <rPh sb="17" eb="19">
      <t>カイゴ</t>
    </rPh>
    <rPh sb="19" eb="21">
      <t>ロウジン</t>
    </rPh>
    <rPh sb="21" eb="23">
      <t>ホケン</t>
    </rPh>
    <rPh sb="23" eb="25">
      <t>シセツ</t>
    </rPh>
    <rPh sb="31" eb="33">
      <t>カイゴ</t>
    </rPh>
    <rPh sb="33" eb="35">
      <t>イリョウ</t>
    </rPh>
    <rPh sb="35" eb="36">
      <t>イン</t>
    </rPh>
    <rPh sb="42" eb="44">
      <t>カイゴ</t>
    </rPh>
    <rPh sb="44" eb="47">
      <t>リョウヨウガタ</t>
    </rPh>
    <rPh sb="47" eb="49">
      <t>イリョウ</t>
    </rPh>
    <rPh sb="49" eb="51">
      <t>シセツ</t>
    </rPh>
    <phoneticPr fontId="35"/>
  </si>
  <si>
    <t>【種別コード】</t>
    <rPh sb="1" eb="3">
      <t>シュベツ</t>
    </rPh>
    <phoneticPr fontId="35"/>
  </si>
  <si>
    <t>※事業所が複数ある場合は、事業所毎に本書を作成してください。</t>
    <phoneticPr fontId="4"/>
  </si>
  <si>
    <t>合計</t>
    <rPh sb="0" eb="2">
      <t>ゴウケイ</t>
    </rPh>
    <phoneticPr fontId="35"/>
  </si>
  <si>
    <t>休止中</t>
    <rPh sb="0" eb="3">
      <t>キュウシチュウ</t>
    </rPh>
    <phoneticPr fontId="4"/>
  </si>
  <si>
    <t>未定（3月以降）</t>
    <rPh sb="0" eb="2">
      <t>ミテイ</t>
    </rPh>
    <rPh sb="4" eb="5">
      <t>ガツ</t>
    </rPh>
    <rPh sb="5" eb="7">
      <t>イコウ</t>
    </rPh>
    <phoneticPr fontId="4"/>
  </si>
  <si>
    <t>未定（2月以降）</t>
    <rPh sb="0" eb="2">
      <t>ミテイ</t>
    </rPh>
    <rPh sb="4" eb="5">
      <t>ガツ</t>
    </rPh>
    <rPh sb="5" eb="7">
      <t>イコウ</t>
    </rPh>
    <phoneticPr fontId="4"/>
  </si>
  <si>
    <t>未定（1月以降）</t>
    <rPh sb="0" eb="2">
      <t>ミテイ</t>
    </rPh>
    <rPh sb="4" eb="5">
      <t>ガツ</t>
    </rPh>
    <rPh sb="5" eb="7">
      <t>イコウ</t>
    </rPh>
    <phoneticPr fontId="4"/>
  </si>
  <si>
    <t>未定（12月以降）</t>
    <rPh sb="0" eb="2">
      <t>ミテイ</t>
    </rPh>
    <rPh sb="5" eb="6">
      <t>ガツ</t>
    </rPh>
    <rPh sb="6" eb="8">
      <t>イコウ</t>
    </rPh>
    <phoneticPr fontId="4"/>
  </si>
  <si>
    <t>未定（11月以降）</t>
    <rPh sb="0" eb="2">
      <t>ミテイ</t>
    </rPh>
    <rPh sb="5" eb="6">
      <t>ガツ</t>
    </rPh>
    <rPh sb="6" eb="8">
      <t>イコウ</t>
    </rPh>
    <phoneticPr fontId="4"/>
  </si>
  <si>
    <t>未定（10月以降）</t>
    <rPh sb="0" eb="2">
      <t>ミテイ</t>
    </rPh>
    <rPh sb="5" eb="6">
      <t>ガツ</t>
    </rPh>
    <rPh sb="6" eb="8">
      <t>イコウ</t>
    </rPh>
    <phoneticPr fontId="4"/>
  </si>
  <si>
    <t>未定（9月以降）</t>
    <rPh sb="0" eb="2">
      <t>ミテイ</t>
    </rPh>
    <rPh sb="4" eb="5">
      <t>ガツ</t>
    </rPh>
    <rPh sb="5" eb="7">
      <t>イコウ</t>
    </rPh>
    <phoneticPr fontId="4"/>
  </si>
  <si>
    <t>未定（8月以降）</t>
    <rPh sb="0" eb="2">
      <t>ミテイ</t>
    </rPh>
    <rPh sb="4" eb="5">
      <t>ガツ</t>
    </rPh>
    <rPh sb="5" eb="7">
      <t>イコウ</t>
    </rPh>
    <phoneticPr fontId="4"/>
  </si>
  <si>
    <t>未定（7月以降）</t>
    <rPh sb="0" eb="2">
      <t>ミテイ</t>
    </rPh>
    <rPh sb="4" eb="5">
      <t>ガツ</t>
    </rPh>
    <rPh sb="5" eb="7">
      <t>イコウ</t>
    </rPh>
    <phoneticPr fontId="4"/>
  </si>
  <si>
    <t>事業計画書（福祉避難所別）</t>
    <phoneticPr fontId="4"/>
  </si>
  <si>
    <t>191～</t>
    <phoneticPr fontId="4"/>
  </si>
  <si>
    <t>備     考</t>
    <rPh sb="0" eb="1">
      <t>ビ</t>
    </rPh>
    <rPh sb="6" eb="7">
      <t>コウ</t>
    </rPh>
    <phoneticPr fontId="35"/>
  </si>
  <si>
    <t>助成対象額（円）</t>
    <rPh sb="0" eb="2">
      <t>ジョセイ</t>
    </rPh>
    <rPh sb="2" eb="4">
      <t>タイショウ</t>
    </rPh>
    <rPh sb="4" eb="5">
      <t>ガク</t>
    </rPh>
    <rPh sb="6" eb="7">
      <t>エン</t>
    </rPh>
    <phoneticPr fontId="35"/>
  </si>
  <si>
    <t>宿舎番号</t>
    <rPh sb="0" eb="2">
      <t>シュクシャ</t>
    </rPh>
    <rPh sb="2" eb="4">
      <t>バンゴウ</t>
    </rPh>
    <phoneticPr fontId="35"/>
  </si>
  <si>
    <t>181～190</t>
    <phoneticPr fontId="4"/>
  </si>
  <si>
    <t>2. 内訳</t>
    <rPh sb="3" eb="5">
      <t>ウチワケ</t>
    </rPh>
    <phoneticPr fontId="35"/>
  </si>
  <si>
    <t>171～180</t>
    <phoneticPr fontId="4"/>
  </si>
  <si>
    <t>161～170</t>
    <phoneticPr fontId="4"/>
  </si>
  <si>
    <t>円</t>
    <rPh sb="0" eb="1">
      <t>エン</t>
    </rPh>
    <phoneticPr fontId="35"/>
  </si>
  <si>
    <t>1. 助成対象額</t>
    <rPh sb="3" eb="5">
      <t>ジョセイ</t>
    </rPh>
    <rPh sb="5" eb="7">
      <t>タイショウ</t>
    </rPh>
    <rPh sb="7" eb="8">
      <t>ガク</t>
    </rPh>
    <phoneticPr fontId="35"/>
  </si>
  <si>
    <t>151～160</t>
    <phoneticPr fontId="4"/>
  </si>
  <si>
    <t>141～150</t>
    <phoneticPr fontId="4"/>
  </si>
  <si>
    <t>利用定員数</t>
    <rPh sb="0" eb="2">
      <t>リヨウ</t>
    </rPh>
    <rPh sb="2" eb="4">
      <t>テイイン</t>
    </rPh>
    <rPh sb="4" eb="5">
      <t>スウ</t>
    </rPh>
    <phoneticPr fontId="4"/>
  </si>
  <si>
    <t>131～140</t>
    <phoneticPr fontId="4"/>
  </si>
  <si>
    <t>今年度申請上限戸数</t>
    <rPh sb="0" eb="3">
      <t>コンネンド</t>
    </rPh>
    <rPh sb="3" eb="5">
      <t>シンセイ</t>
    </rPh>
    <rPh sb="5" eb="7">
      <t>ジョウゲン</t>
    </rPh>
    <rPh sb="7" eb="8">
      <t>コ</t>
    </rPh>
    <rPh sb="8" eb="9">
      <t>カズ</t>
    </rPh>
    <phoneticPr fontId="35"/>
  </si>
  <si>
    <t>L</t>
    <phoneticPr fontId="35"/>
  </si>
  <si>
    <t>Ｋ</t>
    <phoneticPr fontId="35"/>
  </si>
  <si>
    <t>Ｊ</t>
    <phoneticPr fontId="35"/>
  </si>
  <si>
    <t>Ｉ</t>
    <phoneticPr fontId="35"/>
  </si>
  <si>
    <t>Ｈ</t>
    <phoneticPr fontId="35"/>
  </si>
  <si>
    <t>Ｇ</t>
    <phoneticPr fontId="35"/>
  </si>
  <si>
    <t>Ｆ</t>
    <phoneticPr fontId="35"/>
  </si>
  <si>
    <t>Ｅ</t>
    <phoneticPr fontId="35"/>
  </si>
  <si>
    <t>Ｄ</t>
    <phoneticPr fontId="35"/>
  </si>
  <si>
    <t>Ｃ</t>
    <phoneticPr fontId="35"/>
  </si>
  <si>
    <t>Ｂ</t>
    <phoneticPr fontId="35"/>
  </si>
  <si>
    <t>Ａ</t>
    <phoneticPr fontId="35"/>
  </si>
  <si>
    <t>サービス
種別コード</t>
    <rPh sb="5" eb="7">
      <t>シュベツ</t>
    </rPh>
    <phoneticPr fontId="35"/>
  </si>
  <si>
    <t>121～130</t>
    <phoneticPr fontId="4"/>
  </si>
  <si>
    <r>
      <t>５戸以上申請する場合は下表に記入してください。</t>
    </r>
    <r>
      <rPr>
        <u/>
        <sz val="10"/>
        <rFont val="ＭＳ Ｐゴシック"/>
        <family val="3"/>
        <charset val="128"/>
      </rPr>
      <t>（４戸以下の申請の場合は記入不要です）</t>
    </r>
    <r>
      <rPr>
        <sz val="10"/>
        <rFont val="ＭＳ Ｐゴシック"/>
        <family val="3"/>
        <charset val="128"/>
      </rPr>
      <t xml:space="preserve">
同一所在地内のサービス種別毎に利用定員数を記入してください。（サービス種別コードは下記を参照してください。）
利用定員数の定めが無いサービスについては記入不要です（斜線部のサービス種別コード）</t>
    </r>
    <rPh sb="1" eb="2">
      <t>コ</t>
    </rPh>
    <rPh sb="2" eb="4">
      <t>イジョウ</t>
    </rPh>
    <rPh sb="4" eb="6">
      <t>シンセイ</t>
    </rPh>
    <rPh sb="8" eb="10">
      <t>バアイ</t>
    </rPh>
    <rPh sb="11" eb="13">
      <t>カヒョウ</t>
    </rPh>
    <rPh sb="14" eb="16">
      <t>キニュウ</t>
    </rPh>
    <rPh sb="25" eb="26">
      <t>コ</t>
    </rPh>
    <rPh sb="26" eb="28">
      <t>イカ</t>
    </rPh>
    <rPh sb="29" eb="31">
      <t>シンセイ</t>
    </rPh>
    <rPh sb="32" eb="34">
      <t>バアイ</t>
    </rPh>
    <rPh sb="35" eb="37">
      <t>キニュウ</t>
    </rPh>
    <rPh sb="37" eb="39">
      <t>フヨウ</t>
    </rPh>
    <rPh sb="43" eb="45">
      <t>ドウイツ</t>
    </rPh>
    <rPh sb="45" eb="48">
      <t>ショザイチ</t>
    </rPh>
    <rPh sb="48" eb="49">
      <t>ナイ</t>
    </rPh>
    <rPh sb="54" eb="56">
      <t>シュベツ</t>
    </rPh>
    <rPh sb="56" eb="57">
      <t>マイ</t>
    </rPh>
    <rPh sb="58" eb="60">
      <t>リヨウ</t>
    </rPh>
    <rPh sb="60" eb="62">
      <t>テイイン</t>
    </rPh>
    <rPh sb="62" eb="63">
      <t>スウ</t>
    </rPh>
    <rPh sb="64" eb="66">
      <t>キニュウ</t>
    </rPh>
    <rPh sb="78" eb="80">
      <t>シュベツ</t>
    </rPh>
    <rPh sb="84" eb="86">
      <t>カキ</t>
    </rPh>
    <rPh sb="87" eb="89">
      <t>サンショウ</t>
    </rPh>
    <rPh sb="98" eb="103">
      <t>リヨウテイインスウ</t>
    </rPh>
    <rPh sb="104" eb="105">
      <t>サダ</t>
    </rPh>
    <rPh sb="107" eb="108">
      <t>ナ</t>
    </rPh>
    <rPh sb="118" eb="120">
      <t>キニュウ</t>
    </rPh>
    <rPh sb="120" eb="122">
      <t>フヨウ</t>
    </rPh>
    <rPh sb="125" eb="127">
      <t>シャセン</t>
    </rPh>
    <rPh sb="127" eb="128">
      <t>ブ</t>
    </rPh>
    <rPh sb="133" eb="135">
      <t>シュベツ</t>
    </rPh>
    <phoneticPr fontId="35"/>
  </si>
  <si>
    <t>111～120</t>
    <phoneticPr fontId="4"/>
  </si>
  <si>
    <t>101～110</t>
    <phoneticPr fontId="4"/>
  </si>
  <si>
    <t xml:space="preserve">所  在  地 </t>
    <rPh sb="0" eb="1">
      <t>トコロ</t>
    </rPh>
    <rPh sb="3" eb="4">
      <t>ザイ</t>
    </rPh>
    <rPh sb="6" eb="7">
      <t>チ</t>
    </rPh>
    <phoneticPr fontId="4"/>
  </si>
  <si>
    <t>91～100</t>
    <phoneticPr fontId="4"/>
  </si>
  <si>
    <t>事　業　所　名</t>
    <rPh sb="0" eb="1">
      <t>コト</t>
    </rPh>
    <rPh sb="2" eb="3">
      <t>ゴウ</t>
    </rPh>
    <rPh sb="4" eb="5">
      <t>ショ</t>
    </rPh>
    <rPh sb="6" eb="7">
      <t>メイ</t>
    </rPh>
    <phoneticPr fontId="4"/>
  </si>
  <si>
    <t>81～90</t>
    <phoneticPr fontId="4"/>
  </si>
  <si>
    <t>71～80</t>
    <phoneticPr fontId="4"/>
  </si>
  <si>
    <t>61～70</t>
    <phoneticPr fontId="4"/>
  </si>
  <si>
    <t>51～60</t>
    <phoneticPr fontId="4"/>
  </si>
  <si>
    <t>法 人 名</t>
    <rPh sb="0" eb="1">
      <t>ホウ</t>
    </rPh>
    <rPh sb="2" eb="3">
      <t>ヒト</t>
    </rPh>
    <rPh sb="4" eb="5">
      <t>メイ</t>
    </rPh>
    <phoneticPr fontId="4"/>
  </si>
  <si>
    <t>41～50</t>
    <phoneticPr fontId="4"/>
  </si>
  <si>
    <t>0～40</t>
    <phoneticPr fontId="4"/>
  </si>
  <si>
    <t>申請上限
戸数</t>
    <rPh sb="0" eb="2">
      <t>シンセイ</t>
    </rPh>
    <rPh sb="2" eb="4">
      <t>ジョウゲン</t>
    </rPh>
    <rPh sb="5" eb="7">
      <t>コスウ</t>
    </rPh>
    <phoneticPr fontId="4"/>
  </si>
  <si>
    <t>定員合計数</t>
    <rPh sb="0" eb="2">
      <t>テイイン</t>
    </rPh>
    <rPh sb="2" eb="4">
      <t>ゴウケイ</t>
    </rPh>
    <rPh sb="4" eb="5">
      <t>スウ</t>
    </rPh>
    <phoneticPr fontId="4"/>
  </si>
  <si>
    <t>公益財団法人東京都福祉保健財団 理事長 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フクシ</t>
    </rPh>
    <rPh sb="11" eb="13">
      <t>ホケン</t>
    </rPh>
    <rPh sb="13" eb="15">
      <t>ザイダン</t>
    </rPh>
    <rPh sb="16" eb="19">
      <t>リジチョウ</t>
    </rPh>
    <rPh sb="20" eb="21">
      <t>ドノ</t>
    </rPh>
    <phoneticPr fontId="4"/>
  </si>
  <si>
    <t>交付申請書（事業所別）</t>
  </si>
  <si>
    <t xml:space="preserve">令和５年度 東京都介護職員宿舎借り上げ支援事業  </t>
    <rPh sb="0" eb="2">
      <t>レイワ</t>
    </rPh>
    <rPh sb="3" eb="5">
      <t>ネンド</t>
    </rPh>
    <rPh sb="6" eb="9">
      <t>トウキョウト</t>
    </rPh>
    <rPh sb="9" eb="13">
      <t>カイ</t>
    </rPh>
    <rPh sb="13" eb="21">
      <t>シカ</t>
    </rPh>
    <rPh sb="21" eb="23">
      <t>ジギョウ</t>
    </rPh>
    <phoneticPr fontId="4"/>
  </si>
  <si>
    <t>交付申請書（宿舎別）</t>
  </si>
  <si>
    <t>新規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</si>
</sst>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&quot;月&quot;"/>
    <numFmt numFmtId="178" formatCode="#&quot;月分&quot;"/>
  </numFmts>
  <fonts count="4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u/>
      <sz val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0" applyNumberFormat="1" applyFont="1">
      <alignment vertical="center"/>
    </xf>
    <xf numFmtId="3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/>
    </xf>
    <xf numFmtId="38" fontId="6" fillId="2" borderId="4" xfId="1" applyFont="1" applyFill="1" applyBorder="1" applyAlignment="1">
      <alignment horizontal="right" vertical="center"/>
    </xf>
    <xf numFmtId="38" fontId="6" fillId="2" borderId="5" xfId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right" vertical="center"/>
    </xf>
    <xf numFmtId="38" fontId="6" fillId="2" borderId="11" xfId="1" applyFont="1" applyFill="1" applyBorder="1" applyAlignment="1">
      <alignment horizontal="right" vertical="center"/>
    </xf>
    <xf numFmtId="38" fontId="6" fillId="2" borderId="12" xfId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8" fontId="6" fillId="2" borderId="15" xfId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8" fontId="6" fillId="2" borderId="25" xfId="1" applyFont="1" applyFill="1" applyBorder="1" applyAlignment="1">
      <alignment horizontal="right" vertical="center"/>
    </xf>
    <xf numFmtId="38" fontId="6" fillId="2" borderId="26" xfId="1" applyFont="1" applyFill="1" applyBorder="1" applyAlignment="1">
      <alignment horizontal="right" vertical="center"/>
    </xf>
    <xf numFmtId="38" fontId="6" fillId="2" borderId="27" xfId="1" applyFont="1" applyFill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2" borderId="29" xfId="1" applyFont="1" applyFill="1" applyBorder="1" applyAlignment="1">
      <alignment horizontal="right" vertical="center"/>
    </xf>
    <xf numFmtId="38" fontId="6" fillId="2" borderId="30" xfId="1" applyFont="1" applyFill="1" applyBorder="1" applyAlignment="1">
      <alignment horizontal="right" vertical="center"/>
    </xf>
    <xf numFmtId="38" fontId="6" fillId="0" borderId="31" xfId="1" applyFont="1" applyFill="1" applyBorder="1" applyAlignment="1">
      <alignment horizontal="right" vertical="center"/>
    </xf>
    <xf numFmtId="0" fontId="6" fillId="0" borderId="32" xfId="0" applyFont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right" vertical="center"/>
    </xf>
    <xf numFmtId="38" fontId="6" fillId="2" borderId="21" xfId="1" applyFont="1" applyFill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6" fillId="2" borderId="34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4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2" borderId="42" xfId="0" applyFont="1" applyFill="1" applyBorder="1" applyAlignment="1">
      <alignment horizontal="right" vertical="center" indent="1"/>
    </xf>
    <xf numFmtId="38" fontId="10" fillId="2" borderId="42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43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6" fillId="0" borderId="44" xfId="0" applyFont="1" applyBorder="1" applyAlignment="1">
      <alignment horizontal="center" vertical="top" wrapText="1"/>
    </xf>
    <xf numFmtId="176" fontId="3" fillId="0" borderId="45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176" fontId="3" fillId="0" borderId="47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top" wrapText="1"/>
    </xf>
    <xf numFmtId="0" fontId="6" fillId="0" borderId="50" xfId="0" applyFont="1" applyBorder="1" applyAlignment="1">
      <alignment horizontal="center" vertical="top" wrapText="1"/>
    </xf>
    <xf numFmtId="0" fontId="6" fillId="0" borderId="51" xfId="0" applyFont="1" applyBorder="1" applyAlignment="1">
      <alignment horizontal="center" vertical="top" wrapText="1"/>
    </xf>
    <xf numFmtId="176" fontId="3" fillId="0" borderId="17" xfId="0" applyNumberFormat="1" applyFont="1" applyBorder="1" applyAlignment="1">
      <alignment horizontal="center" vertical="center"/>
    </xf>
    <xf numFmtId="176" fontId="3" fillId="0" borderId="52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176" fontId="3" fillId="0" borderId="40" xfId="0" applyNumberFormat="1" applyFont="1" applyBorder="1" applyAlignment="1">
      <alignment horizontal="left" vertical="center"/>
    </xf>
    <xf numFmtId="0" fontId="3" fillId="0" borderId="40" xfId="0" applyFont="1" applyBorder="1">
      <alignment vertical="center"/>
    </xf>
    <xf numFmtId="0" fontId="6" fillId="0" borderId="40" xfId="0" applyFont="1" applyBorder="1" applyAlignment="1">
      <alignment vertical="center" wrapText="1"/>
    </xf>
    <xf numFmtId="0" fontId="12" fillId="0" borderId="55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59" xfId="0" applyFont="1" applyBorder="1">
      <alignment vertical="center"/>
    </xf>
    <xf numFmtId="0" fontId="6" fillId="0" borderId="60" xfId="0" applyFont="1" applyBorder="1" applyAlignment="1">
      <alignment horizontal="left" vertical="center" wrapText="1" indent="1"/>
    </xf>
    <xf numFmtId="0" fontId="6" fillId="0" borderId="61" xfId="0" applyFont="1" applyBorder="1" applyAlignment="1">
      <alignment horizontal="left" vertical="center" wrapText="1" indent="1"/>
    </xf>
    <xf numFmtId="0" fontId="6" fillId="0" borderId="62" xfId="0" applyFont="1" applyBorder="1" applyAlignment="1">
      <alignment horizontal="left" vertical="center" wrapText="1" indent="1"/>
    </xf>
    <xf numFmtId="0" fontId="6" fillId="0" borderId="6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3" fillId="0" borderId="64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3" fillId="0" borderId="6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22" fillId="0" borderId="0" xfId="0" applyFont="1">
      <alignment vertical="center"/>
    </xf>
    <xf numFmtId="14" fontId="22" fillId="0" borderId="0" xfId="0" applyNumberFormat="1" applyFont="1">
      <alignment vertical="center"/>
    </xf>
    <xf numFmtId="176" fontId="23" fillId="3" borderId="1" xfId="0" applyNumberFormat="1" applyFont="1" applyFill="1" applyBorder="1" applyAlignment="1">
      <alignment horizontal="center" vertical="center"/>
    </xf>
    <xf numFmtId="176" fontId="23" fillId="3" borderId="2" xfId="0" applyNumberFormat="1" applyFont="1" applyFill="1" applyBorder="1" applyAlignment="1">
      <alignment horizontal="center" vertical="center"/>
    </xf>
    <xf numFmtId="176" fontId="23" fillId="3" borderId="38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14" fontId="22" fillId="4" borderId="1" xfId="0" applyNumberFormat="1" applyFont="1" applyFill="1" applyBorder="1" applyAlignment="1">
      <alignment horizontal="center" vertical="center"/>
    </xf>
    <xf numFmtId="14" fontId="22" fillId="4" borderId="38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2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2" fillId="0" borderId="65" xfId="0" applyFont="1" applyBorder="1">
      <alignment vertical="center"/>
    </xf>
    <xf numFmtId="0" fontId="22" fillId="4" borderId="43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66" xfId="0" applyFont="1" applyFill="1" applyBorder="1" applyAlignment="1">
      <alignment horizontal="center" vertical="center"/>
    </xf>
    <xf numFmtId="0" fontId="22" fillId="4" borderId="67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3" fillId="0" borderId="0" xfId="2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22" fillId="4" borderId="0" xfId="0" applyFont="1" applyFill="1">
      <alignment vertical="center"/>
    </xf>
    <xf numFmtId="0" fontId="26" fillId="0" borderId="0" xfId="2">
      <alignment vertical="center"/>
    </xf>
    <xf numFmtId="0" fontId="26" fillId="0" borderId="16" xfId="2" applyBorder="1">
      <alignment vertical="center"/>
    </xf>
    <xf numFmtId="177" fontId="26" fillId="0" borderId="16" xfId="2" applyNumberFormat="1" applyBorder="1">
      <alignment vertical="center"/>
    </xf>
    <xf numFmtId="0" fontId="31" fillId="0" borderId="0" xfId="2" applyFont="1" applyAlignment="1">
      <alignment vertical="top"/>
    </xf>
    <xf numFmtId="0" fontId="26" fillId="0" borderId="43" xfId="2" applyBorder="1">
      <alignment vertical="center"/>
    </xf>
    <xf numFmtId="0" fontId="26" fillId="0" borderId="39" xfId="2" applyBorder="1">
      <alignment vertical="center"/>
    </xf>
    <xf numFmtId="0" fontId="26" fillId="0" borderId="3" xfId="2" applyBorder="1">
      <alignment vertical="center"/>
    </xf>
    <xf numFmtId="0" fontId="26" fillId="0" borderId="59" xfId="2" applyBorder="1">
      <alignment vertical="center"/>
    </xf>
    <xf numFmtId="38" fontId="0" fillId="3" borderId="68" xfId="3" applyFont="1" applyFill="1" applyBorder="1">
      <alignment vertical="center"/>
    </xf>
    <xf numFmtId="0" fontId="26" fillId="3" borderId="69" xfId="2" applyFill="1" applyBorder="1">
      <alignment vertical="center"/>
    </xf>
    <xf numFmtId="0" fontId="26" fillId="0" borderId="65" xfId="2" applyBorder="1">
      <alignment vertical="center"/>
    </xf>
    <xf numFmtId="38" fontId="0" fillId="4" borderId="68" xfId="3" applyFont="1" applyFill="1" applyBorder="1" applyProtection="1">
      <alignment vertical="center"/>
      <protection locked="0"/>
    </xf>
    <xf numFmtId="0" fontId="26" fillId="0" borderId="69" xfId="2" applyBorder="1">
      <alignment vertical="center"/>
    </xf>
    <xf numFmtId="38" fontId="0" fillId="0" borderId="16" xfId="3" applyFont="1" applyBorder="1">
      <alignment vertical="center"/>
    </xf>
    <xf numFmtId="0" fontId="26" fillId="0" borderId="16" xfId="2" applyBorder="1" applyAlignment="1">
      <alignment horizontal="center" vertical="center"/>
    </xf>
    <xf numFmtId="38" fontId="0" fillId="3" borderId="70" xfId="3" applyFont="1" applyFill="1" applyBorder="1">
      <alignment vertical="center"/>
    </xf>
    <xf numFmtId="0" fontId="26" fillId="3" borderId="71" xfId="2" applyFill="1" applyBorder="1">
      <alignment vertical="center"/>
    </xf>
    <xf numFmtId="38" fontId="0" fillId="4" borderId="70" xfId="3" applyFont="1" applyFill="1" applyBorder="1" applyProtection="1">
      <alignment vertical="center"/>
      <protection locked="0"/>
    </xf>
    <xf numFmtId="0" fontId="26" fillId="0" borderId="71" xfId="2" applyBorder="1">
      <alignment vertical="center"/>
    </xf>
    <xf numFmtId="178" fontId="26" fillId="0" borderId="0" xfId="2" applyNumberFormat="1" applyAlignment="1">
      <alignment horizontal="center" vertical="center"/>
    </xf>
    <xf numFmtId="177" fontId="26" fillId="0" borderId="0" xfId="2" applyNumberFormat="1">
      <alignment vertical="center"/>
    </xf>
    <xf numFmtId="38" fontId="0" fillId="0" borderId="0" xfId="3" applyFont="1">
      <alignment vertical="center"/>
    </xf>
    <xf numFmtId="0" fontId="26" fillId="0" borderId="66" xfId="2" applyBorder="1">
      <alignment vertical="center"/>
    </xf>
    <xf numFmtId="0" fontId="26" fillId="0" borderId="40" xfId="2" applyBorder="1">
      <alignment vertical="center"/>
    </xf>
    <xf numFmtId="0" fontId="26" fillId="0" borderId="67" xfId="2" applyBorder="1">
      <alignment vertical="center"/>
    </xf>
    <xf numFmtId="0" fontId="32" fillId="0" borderId="0" xfId="2" applyFont="1">
      <alignment vertical="center"/>
    </xf>
    <xf numFmtId="0" fontId="26" fillId="0" borderId="0" xfId="2" applyAlignment="1">
      <alignment horizontal="center" vertical="center"/>
    </xf>
    <xf numFmtId="0" fontId="26" fillId="0" borderId="0" xfId="2" applyAlignment="1" applyProtection="1">
      <alignment horizontal="center" vertical="center"/>
      <protection locked="0"/>
    </xf>
    <xf numFmtId="0" fontId="26" fillId="0" borderId="39" xfId="2" applyBorder="1" applyAlignment="1">
      <alignment horizontal="center" vertical="center"/>
    </xf>
    <xf numFmtId="0" fontId="26" fillId="4" borderId="39" xfId="2" applyFill="1" applyBorder="1" applyAlignment="1" applyProtection="1">
      <alignment horizontal="center" vertical="center"/>
      <protection locked="0"/>
    </xf>
    <xf numFmtId="0" fontId="26" fillId="4" borderId="0" xfId="2" applyFill="1">
      <alignment vertical="center"/>
    </xf>
    <xf numFmtId="0" fontId="33" fillId="0" borderId="0" xfId="2" applyFont="1">
      <alignment vertical="center"/>
    </xf>
    <xf numFmtId="0" fontId="3" fillId="0" borderId="0" xfId="4" applyFont="1">
      <alignment vertical="center"/>
    </xf>
    <xf numFmtId="0" fontId="3" fillId="0" borderId="0" xfId="5" applyFont="1">
      <alignment vertical="center"/>
    </xf>
    <xf numFmtId="0" fontId="3" fillId="0" borderId="0" xfId="4" applyFont="1" applyAlignment="1"/>
    <xf numFmtId="0" fontId="34" fillId="0" borderId="0" xfId="0" applyFont="1" applyAlignment="1">
      <alignment horizontal="right" vertical="center"/>
    </xf>
    <xf numFmtId="0" fontId="13" fillId="0" borderId="0" xfId="4" applyFont="1">
      <alignment vertical="center"/>
    </xf>
    <xf numFmtId="0" fontId="6" fillId="0" borderId="0" xfId="4" applyFont="1">
      <alignment vertical="center"/>
    </xf>
    <xf numFmtId="0" fontId="34" fillId="0" borderId="0" xfId="4" applyFont="1" applyAlignment="1">
      <alignment horizontal="right" vertical="center" wrapText="1"/>
    </xf>
    <xf numFmtId="0" fontId="34" fillId="0" borderId="40" xfId="4" applyFont="1" applyBorder="1" applyAlignment="1">
      <alignment horizontal="right" vertical="center" wrapText="1"/>
    </xf>
    <xf numFmtId="0" fontId="34" fillId="0" borderId="0" xfId="4" applyFont="1" applyAlignment="1">
      <alignment horizontal="right" vertical="center"/>
    </xf>
    <xf numFmtId="38" fontId="3" fillId="0" borderId="40" xfId="6" applyFont="1" applyFill="1" applyBorder="1" applyAlignment="1">
      <alignment horizontal="right"/>
    </xf>
    <xf numFmtId="38" fontId="3" fillId="0" borderId="67" xfId="6" applyFont="1" applyFill="1" applyBorder="1" applyAlignment="1">
      <alignment horizontal="right"/>
    </xf>
    <xf numFmtId="38" fontId="8" fillId="2" borderId="2" xfId="6" applyFont="1" applyFill="1" applyBorder="1" applyAlignment="1">
      <alignment horizontal="right" vertical="center" indent="1"/>
    </xf>
    <xf numFmtId="38" fontId="8" fillId="2" borderId="38" xfId="6" applyFont="1" applyFill="1" applyBorder="1" applyAlignment="1">
      <alignment horizontal="right" vertical="center" indent="1"/>
    </xf>
    <xf numFmtId="0" fontId="3" fillId="0" borderId="31" xfId="4" applyFont="1" applyBorder="1" applyAlignment="1">
      <alignment horizontal="center" vertical="center"/>
    </xf>
    <xf numFmtId="38" fontId="8" fillId="0" borderId="53" xfId="6" applyFont="1" applyBorder="1" applyAlignment="1">
      <alignment horizontal="left" vertical="center" indent="1"/>
    </xf>
    <xf numFmtId="38" fontId="8" fillId="0" borderId="52" xfId="6" applyFont="1" applyBorder="1" applyAlignment="1">
      <alignment horizontal="left" vertical="center" indent="1"/>
    </xf>
    <xf numFmtId="38" fontId="8" fillId="0" borderId="18" xfId="6" applyFont="1" applyBorder="1" applyAlignment="1">
      <alignment horizontal="left" vertical="center" indent="1"/>
    </xf>
    <xf numFmtId="38" fontId="8" fillId="0" borderId="59" xfId="6" applyFont="1" applyBorder="1" applyAlignment="1">
      <alignment horizontal="right" vertical="center" indent="1"/>
    </xf>
    <xf numFmtId="38" fontId="8" fillId="0" borderId="0" xfId="6" applyFont="1" applyBorder="1" applyAlignment="1">
      <alignment horizontal="right" vertical="center" indent="1"/>
    </xf>
    <xf numFmtId="38" fontId="8" fillId="0" borderId="65" xfId="6" applyFont="1" applyBorder="1" applyAlignment="1">
      <alignment horizontal="right" vertical="center" indent="1"/>
    </xf>
    <xf numFmtId="0" fontId="3" fillId="0" borderId="25" xfId="4" applyFont="1" applyBorder="1" applyAlignment="1">
      <alignment horizontal="center" vertical="center"/>
    </xf>
    <xf numFmtId="38" fontId="8" fillId="0" borderId="53" xfId="6" applyFont="1" applyBorder="1" applyAlignment="1">
      <alignment horizontal="right" vertical="center" indent="1"/>
    </xf>
    <xf numFmtId="38" fontId="8" fillId="0" borderId="52" xfId="6" applyFont="1" applyBorder="1" applyAlignment="1">
      <alignment horizontal="right" vertical="center" indent="1"/>
    </xf>
    <xf numFmtId="38" fontId="8" fillId="0" borderId="18" xfId="6" applyFont="1" applyBorder="1" applyAlignment="1">
      <alignment horizontal="right" vertical="center" indent="1"/>
    </xf>
    <xf numFmtId="0" fontId="3" fillId="0" borderId="34" xfId="4" applyFont="1" applyBorder="1" applyAlignment="1">
      <alignment horizontal="center" vertical="center"/>
    </xf>
    <xf numFmtId="38" fontId="3" fillId="0" borderId="0" xfId="1" applyFont="1">
      <alignment vertical="center"/>
    </xf>
    <xf numFmtId="0" fontId="3" fillId="0" borderId="72" xfId="4" applyFont="1" applyBorder="1" applyAlignment="1">
      <alignment horizontal="center" vertical="center"/>
    </xf>
    <xf numFmtId="38" fontId="8" fillId="0" borderId="66" xfId="6" applyFont="1" applyBorder="1" applyAlignment="1">
      <alignment horizontal="right" vertical="center" indent="1"/>
    </xf>
    <xf numFmtId="38" fontId="8" fillId="0" borderId="40" xfId="6" applyFont="1" applyBorder="1" applyAlignment="1">
      <alignment horizontal="right" vertical="center" indent="1"/>
    </xf>
    <xf numFmtId="38" fontId="8" fillId="0" borderId="67" xfId="6" applyFont="1" applyBorder="1" applyAlignment="1">
      <alignment horizontal="right" vertical="center" indent="1"/>
    </xf>
    <xf numFmtId="0" fontId="3" fillId="0" borderId="29" xfId="4" applyFont="1" applyBorder="1" applyAlignment="1">
      <alignment horizontal="center" vertical="center"/>
    </xf>
    <xf numFmtId="0" fontId="3" fillId="5" borderId="73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38" xfId="4" applyFont="1" applyBorder="1" applyAlignment="1">
      <alignment horizontal="center" vertical="center"/>
    </xf>
    <xf numFmtId="0" fontId="3" fillId="0" borderId="31" xfId="4" applyFont="1" applyBorder="1" applyAlignment="1">
      <alignment horizontal="center" vertical="center" wrapText="1"/>
    </xf>
    <xf numFmtId="0" fontId="3" fillId="0" borderId="0" xfId="4" applyFont="1" applyAlignment="1">
      <alignment vertical="top"/>
    </xf>
    <xf numFmtId="0" fontId="3" fillId="0" borderId="39" xfId="4" applyFont="1" applyBorder="1" applyAlignment="1">
      <alignment horizontal="center" vertical="center"/>
    </xf>
    <xf numFmtId="38" fontId="8" fillId="2" borderId="39" xfId="6" applyFont="1" applyFill="1" applyBorder="1" applyAlignment="1">
      <alignment horizontal="right" vertical="center"/>
    </xf>
    <xf numFmtId="0" fontId="3" fillId="2" borderId="25" xfId="4" applyFont="1" applyFill="1" applyBorder="1">
      <alignment vertical="center"/>
    </xf>
    <xf numFmtId="0" fontId="3" fillId="0" borderId="74" xfId="4" applyFont="1" applyBorder="1">
      <alignment vertical="center"/>
    </xf>
    <xf numFmtId="0" fontId="3" fillId="0" borderId="26" xfId="4" applyFont="1" applyBorder="1">
      <alignment vertical="center"/>
    </xf>
    <xf numFmtId="0" fontId="3" fillId="0" borderId="27" xfId="4" applyFont="1" applyBorder="1">
      <alignment vertical="center"/>
    </xf>
    <xf numFmtId="0" fontId="3" fillId="0" borderId="45" xfId="4" applyFont="1" applyBorder="1">
      <alignment vertical="center"/>
    </xf>
    <xf numFmtId="0" fontId="3" fillId="0" borderId="75" xfId="4" applyFont="1" applyBorder="1" applyAlignment="1">
      <alignment horizontal="center" vertical="center"/>
    </xf>
    <xf numFmtId="0" fontId="6" fillId="0" borderId="76" xfId="4" applyFont="1" applyBorder="1" applyAlignment="1">
      <alignment horizontal="center" vertical="center" wrapText="1"/>
    </xf>
    <xf numFmtId="0" fontId="3" fillId="0" borderId="23" xfId="4" applyFont="1" applyBorder="1" applyAlignment="1">
      <alignment horizontal="center" vertical="center"/>
    </xf>
    <xf numFmtId="0" fontId="3" fillId="0" borderId="77" xfId="4" applyFont="1" applyBorder="1" applyAlignment="1">
      <alignment horizontal="center" vertical="center"/>
    </xf>
    <xf numFmtId="0" fontId="3" fillId="0" borderId="22" xfId="4" applyFont="1" applyBorder="1" applyAlignment="1">
      <alignment horizontal="center" vertical="center"/>
    </xf>
    <xf numFmtId="0" fontId="6" fillId="0" borderId="78" xfId="4" applyFont="1" applyBorder="1" applyAlignment="1">
      <alignment horizontal="distributed" vertical="center" wrapText="1"/>
    </xf>
    <xf numFmtId="0" fontId="6" fillId="0" borderId="39" xfId="4" applyFont="1" applyBorder="1" applyAlignment="1">
      <alignment horizontal="left" vertical="center" wrapText="1"/>
    </xf>
    <xf numFmtId="0" fontId="34" fillId="0" borderId="0" xfId="4" applyFont="1" applyAlignment="1">
      <alignment horizontal="center" vertical="center"/>
    </xf>
    <xf numFmtId="0" fontId="34" fillId="0" borderId="39" xfId="4" applyFont="1" applyBorder="1" applyAlignment="1">
      <alignment horizontal="left" vertical="center"/>
    </xf>
    <xf numFmtId="0" fontId="34" fillId="0" borderId="2" xfId="4" applyFont="1" applyBorder="1" applyAlignment="1">
      <alignment horizontal="center" vertical="center"/>
    </xf>
    <xf numFmtId="0" fontId="34" fillId="0" borderId="0" xfId="4" applyFont="1">
      <alignment vertical="center"/>
    </xf>
    <xf numFmtId="0" fontId="34" fillId="0" borderId="39" xfId="4" applyFont="1" applyBorder="1" applyAlignment="1">
      <alignment horizontal="center" vertical="center"/>
    </xf>
    <xf numFmtId="0" fontId="37" fillId="0" borderId="0" xfId="4" applyFont="1">
      <alignment vertical="center"/>
    </xf>
    <xf numFmtId="0" fontId="10" fillId="0" borderId="0" xfId="4" applyFont="1" applyAlignment="1">
      <alignment horizontal="left" vertical="center"/>
    </xf>
    <xf numFmtId="0" fontId="38" fillId="0" borderId="0" xfId="4" applyFont="1" applyAlignment="1">
      <alignment horizontal="right" vertical="center"/>
    </xf>
    <xf numFmtId="0" fontId="39" fillId="0" borderId="0" xfId="4" applyFont="1" applyAlignment="1">
      <alignment horizontal="distributed" vertical="center"/>
    </xf>
    <xf numFmtId="0" fontId="39" fillId="0" borderId="0" xfId="4" applyFont="1">
      <alignment vertical="center"/>
    </xf>
    <xf numFmtId="0" fontId="37" fillId="0" borderId="0" xfId="4" applyFont="1" applyAlignment="1">
      <alignment horizontal="center" vertical="center"/>
    </xf>
    <xf numFmtId="0" fontId="37" fillId="0" borderId="0" xfId="4" applyFont="1" applyAlignment="1">
      <alignment horizontal="right"/>
    </xf>
    <xf numFmtId="0" fontId="37" fillId="0" borderId="0" xfId="4" applyFont="1" applyAlignment="1">
      <alignment horizontal="right" vertical="top"/>
    </xf>
    <xf numFmtId="0" fontId="34" fillId="0" borderId="0" xfId="4" applyFont="1" applyAlignment="1"/>
    <xf numFmtId="0" fontId="37" fillId="0" borderId="0" xfId="4" applyFont="1" applyAlignment="1"/>
    <xf numFmtId="0" fontId="3" fillId="5" borderId="73" xfId="4" applyFont="1" applyFill="1" applyBorder="1" applyAlignment="1">
      <alignment horizontal="center" vertical="center" wrapText="1"/>
    </xf>
    <xf numFmtId="0" fontId="3" fillId="5" borderId="73" xfId="4" applyFont="1" applyFill="1" applyBorder="1">
      <alignment vertical="center"/>
    </xf>
    <xf numFmtId="0" fontId="37" fillId="0" borderId="0" xfId="4" applyFont="1" applyAlignment="1">
      <alignment horizontal="right" vertical="top"/>
    </xf>
    <xf numFmtId="38" fontId="8" fillId="0" borderId="47" xfId="6" applyFont="1" applyBorder="1" applyAlignment="1">
      <alignment horizontal="left" vertical="center" indent="1"/>
    </xf>
    <xf numFmtId="38" fontId="8" fillId="0" borderId="46" xfId="6" applyFont="1" applyBorder="1" applyAlignment="1">
      <alignment horizontal="left" vertical="center" indent="1"/>
    </xf>
    <xf numFmtId="38" fontId="8" fillId="0" borderId="79" xfId="6" applyFont="1" applyBorder="1" applyAlignment="1">
      <alignment horizontal="left" vertical="center" indent="1"/>
    </xf>
  </cellXfs>
  <cellStyles count="7">
    <cellStyle name="桁区切り 2" xfId="1" xr:uid="{02951328-E866-4F2E-8632-6E3435248188}"/>
    <cellStyle name="桁区切り 3 3 2" xfId="6" xr:uid="{1CF3DA4E-1932-4E1A-9BBD-DE2D3F5781E1}"/>
    <cellStyle name="桁区切り 4" xfId="3" xr:uid="{B7E37BC4-38DB-4A94-9085-717F270F5D82}"/>
    <cellStyle name="標準" xfId="0" builtinId="0"/>
    <cellStyle name="標準 2 2 2" xfId="5" xr:uid="{F051F2F3-1F5D-4C28-BA17-BD87BE993822}"/>
    <cellStyle name="標準 2 3 2" xfId="4" xr:uid="{8FAF451C-6354-41FE-AE82-9639BAE544A6}"/>
    <cellStyle name="標準 3" xfId="2" xr:uid="{71C56D53-1612-4784-9BA5-850A3C68E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351692</xdr:colOff>
      <xdr:row>22</xdr:row>
      <xdr:rowOff>14652</xdr:rowOff>
    </xdr:from>
    <xdr:to>
      <xdr:col>6</xdr:col>
      <xdr:colOff>439615</xdr:colOff>
      <xdr:row>22</xdr:row>
      <xdr:rowOff>501893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E2E6B8FE-4626-4656-A66E-34CF7152604F}"/>
            </a:ext>
          </a:extLst>
        </xdr:cNvPr>
        <xdr:cNvSpPr/>
      </xdr:nvSpPr>
      <xdr:spPr>
        <a:xfrm rot="16200000">
          <a:off x="4090621" y="3476623"/>
          <a:ext cx="153866" cy="773723"/>
        </a:xfrm>
        <a:prstGeom prst="downArrow">
          <a:avLst>
            <a:gd name="adj1" fmla="val 62308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18</xdr:row>
      <xdr:rowOff>49324</xdr:rowOff>
    </xdr:from>
    <xdr:to>
      <xdr:col>6</xdr:col>
      <xdr:colOff>371475</xdr:colOff>
      <xdr:row>18</xdr:row>
      <xdr:rowOff>187185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5369EC1E-722D-40BB-9836-D9BB398B52CE}"/>
            </a:ext>
          </a:extLst>
        </xdr:cNvPr>
        <xdr:cNvSpPr/>
      </xdr:nvSpPr>
      <xdr:spPr>
        <a:xfrm>
          <a:off x="1019175" y="3135424"/>
          <a:ext cx="3467100" cy="118811"/>
        </a:xfrm>
        <a:custGeom>
          <a:avLst/>
          <a:gdLst>
            <a:gd name="connsiteX0" fmla="*/ 0 w 2543175"/>
            <a:gd name="connsiteY0" fmla="*/ 0 h 142875"/>
            <a:gd name="connsiteX1" fmla="*/ 0 w 2543175"/>
            <a:gd name="connsiteY1" fmla="*/ 142875 h 142875"/>
            <a:gd name="connsiteX2" fmla="*/ 2543175 w 2543175"/>
            <a:gd name="connsiteY2" fmla="*/ 142875 h 142875"/>
            <a:gd name="connsiteX3" fmla="*/ 2543175 w 2543175"/>
            <a:gd name="connsiteY3" fmla="*/ 9525 h 142875"/>
            <a:gd name="connsiteX0" fmla="*/ 0 w 2543175"/>
            <a:gd name="connsiteY0" fmla="*/ 50633 h 133350"/>
            <a:gd name="connsiteX1" fmla="*/ 0 w 2543175"/>
            <a:gd name="connsiteY1" fmla="*/ 133350 h 133350"/>
            <a:gd name="connsiteX2" fmla="*/ 2543175 w 2543175"/>
            <a:gd name="connsiteY2" fmla="*/ 133350 h 133350"/>
            <a:gd name="connsiteX3" fmla="*/ 2543175 w 2543175"/>
            <a:gd name="connsiteY3" fmla="*/ 0 h 133350"/>
            <a:gd name="connsiteX0" fmla="*/ 0 w 2543175"/>
            <a:gd name="connsiteY0" fmla="*/ 20554 h 133350"/>
            <a:gd name="connsiteX1" fmla="*/ 0 w 2543175"/>
            <a:gd name="connsiteY1" fmla="*/ 133350 h 133350"/>
            <a:gd name="connsiteX2" fmla="*/ 2543175 w 2543175"/>
            <a:gd name="connsiteY2" fmla="*/ 133350 h 133350"/>
            <a:gd name="connsiteX3" fmla="*/ 2543175 w 2543175"/>
            <a:gd name="connsiteY3" fmla="*/ 0 h 133350"/>
            <a:gd name="connsiteX0" fmla="*/ 0 w 2543175"/>
            <a:gd name="connsiteY0" fmla="*/ 0 h 137861"/>
            <a:gd name="connsiteX1" fmla="*/ 0 w 2543175"/>
            <a:gd name="connsiteY1" fmla="*/ 137861 h 137861"/>
            <a:gd name="connsiteX2" fmla="*/ 2543175 w 2543175"/>
            <a:gd name="connsiteY2" fmla="*/ 137861 h 137861"/>
            <a:gd name="connsiteX3" fmla="*/ 2543175 w 2543175"/>
            <a:gd name="connsiteY3" fmla="*/ 4511 h 1378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543175" h="137861">
              <a:moveTo>
                <a:pt x="0" y="0"/>
              </a:moveTo>
              <a:lnTo>
                <a:pt x="0" y="137861"/>
              </a:lnTo>
              <a:lnTo>
                <a:pt x="2543175" y="137861"/>
              </a:lnTo>
              <a:lnTo>
                <a:pt x="2543175" y="4511"/>
              </a:lnTo>
            </a:path>
          </a:pathLst>
        </a:custGeom>
        <a:ln>
          <a:headEnd type="none"/>
          <a:tailEnd type="non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</xdr:colOff>
      <xdr:row>18</xdr:row>
      <xdr:rowOff>180470</xdr:rowOff>
    </xdr:from>
    <xdr:to>
      <xdr:col>11</xdr:col>
      <xdr:colOff>29307</xdr:colOff>
      <xdr:row>20</xdr:row>
      <xdr:rowOff>3227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5DC1C9D7-A2EF-4613-A37D-939105100705}"/>
            </a:ext>
          </a:extLst>
        </xdr:cNvPr>
        <xdr:cNvSpPr/>
      </xdr:nvSpPr>
      <xdr:spPr>
        <a:xfrm>
          <a:off x="2743201" y="3257045"/>
          <a:ext cx="4829906" cy="175182"/>
        </a:xfrm>
        <a:custGeom>
          <a:avLst/>
          <a:gdLst>
            <a:gd name="connsiteX0" fmla="*/ 0 w 3905250"/>
            <a:gd name="connsiteY0" fmla="*/ 135355 h 345908"/>
            <a:gd name="connsiteX1" fmla="*/ 0 w 3905250"/>
            <a:gd name="connsiteY1" fmla="*/ 345908 h 345908"/>
            <a:gd name="connsiteX2" fmla="*/ 3905250 w 3905250"/>
            <a:gd name="connsiteY2" fmla="*/ 345908 h 345908"/>
            <a:gd name="connsiteX3" fmla="*/ 3905250 w 3905250"/>
            <a:gd name="connsiteY3" fmla="*/ 0 h 345908"/>
            <a:gd name="connsiteX0" fmla="*/ 0 w 3905250"/>
            <a:gd name="connsiteY0" fmla="*/ 75493 h 286046"/>
            <a:gd name="connsiteX1" fmla="*/ 0 w 3905250"/>
            <a:gd name="connsiteY1" fmla="*/ 286046 h 286046"/>
            <a:gd name="connsiteX2" fmla="*/ 3905250 w 3905250"/>
            <a:gd name="connsiteY2" fmla="*/ 286046 h 286046"/>
            <a:gd name="connsiteX3" fmla="*/ 3905250 w 3905250"/>
            <a:gd name="connsiteY3" fmla="*/ 0 h 286046"/>
            <a:gd name="connsiteX0" fmla="*/ 0 w 3912112"/>
            <a:gd name="connsiteY0" fmla="*/ 0 h 210553"/>
            <a:gd name="connsiteX1" fmla="*/ 0 w 3912112"/>
            <a:gd name="connsiteY1" fmla="*/ 210553 h 210553"/>
            <a:gd name="connsiteX2" fmla="*/ 3905250 w 3912112"/>
            <a:gd name="connsiteY2" fmla="*/ 210553 h 210553"/>
            <a:gd name="connsiteX3" fmla="*/ 3912112 w 3912112"/>
            <a:gd name="connsiteY3" fmla="*/ 59744 h 2105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12112" h="210553">
              <a:moveTo>
                <a:pt x="0" y="0"/>
              </a:moveTo>
              <a:lnTo>
                <a:pt x="0" y="210553"/>
              </a:lnTo>
              <a:lnTo>
                <a:pt x="3905250" y="210553"/>
              </a:lnTo>
              <a:cubicBezTo>
                <a:pt x="3905250" y="115204"/>
                <a:pt x="3912112" y="155093"/>
                <a:pt x="3912112" y="59744"/>
              </a:cubicBezTo>
            </a:path>
          </a:pathLst>
        </a:cu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4220231002-R5&#20107;&#26989;&#35336;&#30011;&#26360;&#27096;&#24335;&#12454;&#12539;&#32207;&#2532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〔災害要件なし〕交付申請時提出書類 "/>
      <sheetName val="〔災害要件なし〕交付申請書  総括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38F48-BE1B-4671-AC98-297CA59CBF9E}">
  <sheetPr>
    <tabColor rgb="FFFFFFCC"/>
    <pageSetUpPr fitToPage="1"/>
  </sheetPr>
  <dimension ref="A1:U47"/>
  <sheetViews>
    <sheetView tabSelected="1" zoomScaleNormal="100" workbookViewId="0">
      <selection activeCell="K15" sqref="K15"/>
    </sheetView>
  </sheetViews>
  <sheetFormatPr defaultRowHeight="13.5"/>
  <cols>
    <col min="1" max="1" width="11.75" style="180" customWidth="1"/>
    <col min="2" max="13" width="6.625" style="180" customWidth="1"/>
    <col min="14" max="14" width="8.5" style="180" customWidth="1"/>
    <col min="15" max="15" width="10.125" style="180" customWidth="1"/>
    <col min="16" max="16" width="6" style="180" customWidth="1"/>
    <col min="17" max="18" width="11" style="180" hidden="1" customWidth="1"/>
    <col min="19" max="19" width="10.75" style="180" hidden="1" customWidth="1"/>
    <col min="20" max="16384" width="9" style="180"/>
  </cols>
  <sheetData>
    <row r="1" spans="1:19" ht="27">
      <c r="A1" s="245" t="s">
        <v>148</v>
      </c>
      <c r="B1" s="245"/>
      <c r="C1" s="245"/>
      <c r="D1" s="244"/>
      <c r="E1" s="244"/>
      <c r="F1" s="244"/>
      <c r="G1" s="234"/>
      <c r="N1" s="248" t="str">
        <f>IF(J6="事業計画書（事業所別）","ウ・様式1-2",IF(J6="交付申請書（事業所別）","ウ・第1号-2様式","ウ・第4号-2様式"))</f>
        <v>ウ・第1号-2様式</v>
      </c>
      <c r="O1" s="248"/>
      <c r="Q1" s="247" t="s">
        <v>147</v>
      </c>
      <c r="R1" s="247"/>
      <c r="S1" s="246" t="s">
        <v>146</v>
      </c>
    </row>
    <row r="2" spans="1:19" ht="11.25" customHeight="1">
      <c r="A2" s="245"/>
      <c r="B2" s="245"/>
      <c r="C2" s="245"/>
      <c r="D2" s="244"/>
      <c r="E2" s="244"/>
      <c r="F2" s="244"/>
      <c r="G2" s="234"/>
      <c r="N2" s="243"/>
      <c r="O2" s="243"/>
      <c r="Q2" s="211" t="s">
        <v>145</v>
      </c>
      <c r="R2" s="211">
        <v>0</v>
      </c>
      <c r="S2" s="211">
        <v>4</v>
      </c>
    </row>
    <row r="3" spans="1:19" ht="11.25" customHeight="1">
      <c r="A3" s="236"/>
      <c r="B3" s="236"/>
      <c r="C3" s="236"/>
      <c r="D3" s="234"/>
      <c r="E3" s="234"/>
      <c r="F3" s="234"/>
      <c r="L3" s="242"/>
      <c r="M3" s="242"/>
      <c r="N3" s="242"/>
      <c r="O3" s="242"/>
      <c r="Q3" s="211" t="s">
        <v>144</v>
      </c>
      <c r="R3" s="211">
        <v>41</v>
      </c>
      <c r="S3" s="211">
        <v>5</v>
      </c>
    </row>
    <row r="4" spans="1:19" ht="27.75" customHeight="1" thickBot="1">
      <c r="A4" s="234"/>
      <c r="B4" s="234"/>
      <c r="C4" s="234"/>
      <c r="D4" s="241"/>
      <c r="H4" s="235" t="s">
        <v>143</v>
      </c>
      <c r="I4" s="235"/>
      <c r="J4" s="232"/>
      <c r="K4" s="232"/>
      <c r="L4" s="232"/>
      <c r="M4" s="232"/>
      <c r="N4" s="232"/>
      <c r="O4" s="232"/>
      <c r="Q4" s="211" t="s">
        <v>142</v>
      </c>
      <c r="R4" s="211">
        <f>R3+10</f>
        <v>51</v>
      </c>
      <c r="S4" s="211">
        <v>6</v>
      </c>
    </row>
    <row r="5" spans="1:19" ht="20.25" customHeight="1">
      <c r="A5" s="240"/>
      <c r="B5" s="240"/>
      <c r="C5" s="240"/>
      <c r="D5" s="240"/>
      <c r="E5" s="240"/>
      <c r="F5" s="240"/>
      <c r="G5" s="240"/>
      <c r="H5" s="240"/>
      <c r="I5" s="239"/>
      <c r="Q5" s="211" t="s">
        <v>141</v>
      </c>
      <c r="R5" s="211">
        <f>R4+10</f>
        <v>61</v>
      </c>
      <c r="S5" s="211">
        <v>7</v>
      </c>
    </row>
    <row r="6" spans="1:19" ht="24">
      <c r="A6" s="238" t="s">
        <v>150</v>
      </c>
      <c r="B6" s="238"/>
      <c r="C6" s="238"/>
      <c r="D6" s="238"/>
      <c r="E6" s="238"/>
      <c r="F6" s="238"/>
      <c r="G6" s="238"/>
      <c r="H6" s="238"/>
      <c r="I6" s="238"/>
      <c r="J6" s="237" t="s">
        <v>149</v>
      </c>
      <c r="K6" s="237"/>
      <c r="L6" s="237"/>
      <c r="M6" s="237"/>
      <c r="N6" s="237"/>
      <c r="O6" s="237"/>
      <c r="Q6" s="211" t="s">
        <v>140</v>
      </c>
      <c r="R6" s="211">
        <f>R5+10</f>
        <v>71</v>
      </c>
      <c r="S6" s="211">
        <v>8</v>
      </c>
    </row>
    <row r="7" spans="1:19" ht="21" customHeight="1">
      <c r="A7" s="236"/>
      <c r="B7" s="236"/>
      <c r="C7" s="236"/>
      <c r="D7" s="236"/>
      <c r="E7" s="236"/>
      <c r="F7" s="236"/>
      <c r="G7" s="236"/>
      <c r="H7" s="236"/>
      <c r="I7" s="236"/>
      <c r="Q7" s="211" t="s">
        <v>139</v>
      </c>
      <c r="R7" s="211">
        <f>R6+10</f>
        <v>81</v>
      </c>
      <c r="S7" s="211">
        <v>9</v>
      </c>
    </row>
    <row r="8" spans="1:19" ht="30" customHeight="1" thickBot="1">
      <c r="A8" s="234"/>
      <c r="B8" s="235" t="s">
        <v>138</v>
      </c>
      <c r="C8" s="235"/>
      <c r="D8" s="235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1"/>
      <c r="Q8" s="211" t="s">
        <v>137</v>
      </c>
      <c r="R8" s="211">
        <f>R7+10</f>
        <v>91</v>
      </c>
      <c r="S8" s="211">
        <v>10</v>
      </c>
    </row>
    <row r="9" spans="1:19" ht="30" customHeight="1" thickBot="1">
      <c r="A9" s="234"/>
      <c r="B9" s="233" t="s">
        <v>136</v>
      </c>
      <c r="C9" s="233"/>
      <c r="D9" s="233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1"/>
      <c r="Q9" s="211" t="s">
        <v>135</v>
      </c>
      <c r="R9" s="211">
        <f>R8+10</f>
        <v>101</v>
      </c>
      <c r="S9" s="211">
        <v>11</v>
      </c>
    </row>
    <row r="10" spans="1:19" ht="24" customHeight="1">
      <c r="Q10" s="211" t="s">
        <v>134</v>
      </c>
      <c r="R10" s="211">
        <f>R9+10</f>
        <v>111</v>
      </c>
      <c r="S10" s="211">
        <v>12</v>
      </c>
    </row>
    <row r="11" spans="1:19" ht="40.5" customHeight="1" thickBot="1">
      <c r="A11" s="230" t="s">
        <v>133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Q11" s="211" t="s">
        <v>132</v>
      </c>
      <c r="R11" s="211">
        <f>R10+10</f>
        <v>121</v>
      </c>
      <c r="S11" s="211">
        <v>13</v>
      </c>
    </row>
    <row r="12" spans="1:19" ht="30.75" customHeight="1">
      <c r="A12" s="229" t="s">
        <v>131</v>
      </c>
      <c r="B12" s="228" t="s">
        <v>130</v>
      </c>
      <c r="C12" s="227" t="s">
        <v>129</v>
      </c>
      <c r="D12" s="227" t="s">
        <v>128</v>
      </c>
      <c r="E12" s="227" t="s">
        <v>127</v>
      </c>
      <c r="F12" s="227" t="s">
        <v>126</v>
      </c>
      <c r="G12" s="227" t="s">
        <v>125</v>
      </c>
      <c r="H12" s="227" t="s">
        <v>124</v>
      </c>
      <c r="I12" s="227" t="s">
        <v>123</v>
      </c>
      <c r="J12" s="227" t="s">
        <v>122</v>
      </c>
      <c r="K12" s="227" t="s">
        <v>121</v>
      </c>
      <c r="L12" s="226" t="s">
        <v>120</v>
      </c>
      <c r="M12" s="226" t="s">
        <v>119</v>
      </c>
      <c r="N12" s="225" t="s">
        <v>92</v>
      </c>
      <c r="O12" s="225" t="s">
        <v>118</v>
      </c>
      <c r="Q12" s="211" t="s">
        <v>117</v>
      </c>
      <c r="R12" s="211">
        <f>R11+10</f>
        <v>131</v>
      </c>
      <c r="S12" s="211">
        <v>14</v>
      </c>
    </row>
    <row r="13" spans="1:19" ht="30.75" customHeight="1" thickBot="1">
      <c r="A13" s="224" t="s">
        <v>116</v>
      </c>
      <c r="B13" s="223"/>
      <c r="C13" s="222"/>
      <c r="D13" s="222"/>
      <c r="E13" s="222"/>
      <c r="F13" s="220"/>
      <c r="G13" s="220"/>
      <c r="H13" s="222"/>
      <c r="I13" s="222"/>
      <c r="J13" s="222"/>
      <c r="K13" s="222"/>
      <c r="L13" s="221"/>
      <c r="M13" s="220"/>
      <c r="N13" s="219">
        <f>SUM(B13:M13)</f>
        <v>0</v>
      </c>
      <c r="O13" s="219">
        <f>VLOOKUP(N13,R2:S18,2,1)</f>
        <v>4</v>
      </c>
      <c r="Q13" s="211" t="s">
        <v>115</v>
      </c>
      <c r="R13" s="211">
        <f>R12+10</f>
        <v>141</v>
      </c>
      <c r="S13" s="211">
        <v>15</v>
      </c>
    </row>
    <row r="14" spans="1:19" ht="24.95" customHeight="1">
      <c r="Q14" s="211" t="s">
        <v>114</v>
      </c>
      <c r="R14" s="211">
        <f>R13+10</f>
        <v>151</v>
      </c>
      <c r="S14" s="211">
        <v>16</v>
      </c>
    </row>
    <row r="15" spans="1:19" ht="23.25" customHeight="1" thickBot="1">
      <c r="A15" s="180" t="s">
        <v>113</v>
      </c>
      <c r="C15" s="218">
        <f>B39</f>
        <v>0</v>
      </c>
      <c r="D15" s="218"/>
      <c r="E15" s="218"/>
      <c r="F15" s="218"/>
      <c r="G15" s="217" t="s">
        <v>112</v>
      </c>
      <c r="Q15" s="211" t="s">
        <v>111</v>
      </c>
      <c r="R15" s="211">
        <f>R14+10</f>
        <v>161</v>
      </c>
      <c r="S15" s="211">
        <v>17</v>
      </c>
    </row>
    <row r="16" spans="1:19" ht="12.95" customHeight="1">
      <c r="Q16" s="211" t="s">
        <v>110</v>
      </c>
      <c r="R16" s="211">
        <f>R15+10</f>
        <v>171</v>
      </c>
      <c r="S16" s="211">
        <v>18</v>
      </c>
    </row>
    <row r="17" spans="1:19" ht="21" customHeight="1" thickBot="1">
      <c r="A17" s="216" t="s">
        <v>109</v>
      </c>
      <c r="Q17" s="211" t="s">
        <v>108</v>
      </c>
      <c r="R17" s="211">
        <f>R16+10</f>
        <v>181</v>
      </c>
      <c r="S17" s="211">
        <v>19</v>
      </c>
    </row>
    <row r="18" spans="1:19" ht="24" customHeight="1" thickBot="1">
      <c r="A18" s="215" t="s">
        <v>107</v>
      </c>
      <c r="B18" s="214" t="s">
        <v>106</v>
      </c>
      <c r="C18" s="213"/>
      <c r="D18" s="212"/>
      <c r="E18" s="214" t="s">
        <v>105</v>
      </c>
      <c r="F18" s="213"/>
      <c r="G18" s="213"/>
      <c r="H18" s="213"/>
      <c r="I18" s="213"/>
      <c r="J18" s="213"/>
      <c r="K18" s="213"/>
      <c r="L18" s="213"/>
      <c r="M18" s="213"/>
      <c r="N18" s="213"/>
      <c r="O18" s="212"/>
      <c r="Q18" s="211" t="s">
        <v>104</v>
      </c>
      <c r="R18" s="211">
        <f>R17+10</f>
        <v>191</v>
      </c>
      <c r="S18" s="211">
        <v>20</v>
      </c>
    </row>
    <row r="19" spans="1:19" ht="24" customHeight="1">
      <c r="A19" s="210">
        <v>1</v>
      </c>
      <c r="B19" s="209"/>
      <c r="C19" s="208"/>
      <c r="D19" s="207"/>
      <c r="E19" s="196"/>
      <c r="F19" s="195"/>
      <c r="G19" s="195"/>
      <c r="H19" s="195"/>
      <c r="I19" s="195"/>
      <c r="J19" s="195"/>
      <c r="K19" s="195"/>
      <c r="L19" s="195"/>
      <c r="M19" s="195"/>
      <c r="N19" s="195"/>
      <c r="O19" s="194"/>
      <c r="Q19" s="206"/>
      <c r="R19" s="206"/>
      <c r="S19" s="206"/>
    </row>
    <row r="20" spans="1:19" ht="24" customHeight="1">
      <c r="A20" s="204">
        <v>2</v>
      </c>
      <c r="B20" s="203"/>
      <c r="C20" s="202"/>
      <c r="D20" s="201"/>
      <c r="E20" s="196"/>
      <c r="F20" s="195"/>
      <c r="G20" s="195"/>
      <c r="H20" s="195"/>
      <c r="I20" s="195"/>
      <c r="J20" s="195"/>
      <c r="K20" s="195"/>
      <c r="L20" s="195"/>
      <c r="M20" s="195"/>
      <c r="N20" s="195"/>
      <c r="O20" s="194"/>
    </row>
    <row r="21" spans="1:19" ht="24" customHeight="1">
      <c r="A21" s="204">
        <v>3</v>
      </c>
      <c r="B21" s="203"/>
      <c r="C21" s="202"/>
      <c r="D21" s="201"/>
      <c r="E21" s="196"/>
      <c r="F21" s="195"/>
      <c r="G21" s="195"/>
      <c r="H21" s="195"/>
      <c r="I21" s="195"/>
      <c r="J21" s="195"/>
      <c r="K21" s="195"/>
      <c r="L21" s="195"/>
      <c r="M21" s="195"/>
      <c r="N21" s="195"/>
      <c r="O21" s="194"/>
      <c r="Q21" s="180" t="s">
        <v>103</v>
      </c>
    </row>
    <row r="22" spans="1:19" ht="24" customHeight="1">
      <c r="A22" s="204">
        <v>4</v>
      </c>
      <c r="B22" s="203"/>
      <c r="C22" s="202"/>
      <c r="D22" s="201"/>
      <c r="E22" s="196"/>
      <c r="F22" s="195"/>
      <c r="G22" s="195"/>
      <c r="H22" s="195"/>
      <c r="I22" s="195"/>
      <c r="J22" s="195"/>
      <c r="K22" s="195"/>
      <c r="L22" s="195"/>
      <c r="M22" s="195"/>
      <c r="N22" s="195"/>
      <c r="O22" s="194"/>
      <c r="Q22" s="181" t="s">
        <v>102</v>
      </c>
      <c r="R22" s="205">
        <v>639000</v>
      </c>
    </row>
    <row r="23" spans="1:19" ht="24" customHeight="1">
      <c r="A23" s="204">
        <v>5</v>
      </c>
      <c r="B23" s="203"/>
      <c r="C23" s="202"/>
      <c r="D23" s="201"/>
      <c r="E23" s="196"/>
      <c r="F23" s="195"/>
      <c r="G23" s="195"/>
      <c r="H23" s="195"/>
      <c r="I23" s="195"/>
      <c r="J23" s="195"/>
      <c r="K23" s="195"/>
      <c r="L23" s="195"/>
      <c r="M23" s="195"/>
      <c r="N23" s="195"/>
      <c r="O23" s="194"/>
      <c r="Q23" s="181" t="s">
        <v>101</v>
      </c>
      <c r="R23" s="205">
        <v>568000</v>
      </c>
    </row>
    <row r="24" spans="1:19" ht="24" customHeight="1">
      <c r="A24" s="204">
        <v>6</v>
      </c>
      <c r="B24" s="203"/>
      <c r="C24" s="202"/>
      <c r="D24" s="201"/>
      <c r="E24" s="196"/>
      <c r="F24" s="195"/>
      <c r="G24" s="195"/>
      <c r="H24" s="195"/>
      <c r="I24" s="195"/>
      <c r="J24" s="195"/>
      <c r="K24" s="195"/>
      <c r="L24" s="195"/>
      <c r="M24" s="195"/>
      <c r="N24" s="195"/>
      <c r="O24" s="194"/>
      <c r="Q24" s="181" t="s">
        <v>100</v>
      </c>
      <c r="R24" s="205">
        <v>497000</v>
      </c>
    </row>
    <row r="25" spans="1:19" ht="24" customHeight="1">
      <c r="A25" s="204">
        <v>7</v>
      </c>
      <c r="B25" s="203"/>
      <c r="C25" s="202"/>
      <c r="D25" s="201"/>
      <c r="E25" s="196"/>
      <c r="F25" s="195"/>
      <c r="G25" s="195"/>
      <c r="H25" s="195"/>
      <c r="I25" s="195"/>
      <c r="J25" s="195"/>
      <c r="K25" s="195"/>
      <c r="L25" s="195"/>
      <c r="M25" s="195"/>
      <c r="N25" s="195"/>
      <c r="O25" s="194"/>
      <c r="Q25" s="181" t="s">
        <v>99</v>
      </c>
      <c r="R25" s="205">
        <v>426000</v>
      </c>
    </row>
    <row r="26" spans="1:19" ht="24" customHeight="1">
      <c r="A26" s="204">
        <v>8</v>
      </c>
      <c r="B26" s="203"/>
      <c r="C26" s="202"/>
      <c r="D26" s="201"/>
      <c r="E26" s="196"/>
      <c r="F26" s="195"/>
      <c r="G26" s="195"/>
      <c r="H26" s="195"/>
      <c r="I26" s="195"/>
      <c r="J26" s="195"/>
      <c r="K26" s="195"/>
      <c r="L26" s="195"/>
      <c r="M26" s="195"/>
      <c r="N26" s="195"/>
      <c r="O26" s="194"/>
      <c r="Q26" s="181" t="s">
        <v>98</v>
      </c>
      <c r="R26" s="205">
        <v>355000</v>
      </c>
    </row>
    <row r="27" spans="1:19" ht="24" customHeight="1">
      <c r="A27" s="204">
        <v>9</v>
      </c>
      <c r="B27" s="203"/>
      <c r="C27" s="202"/>
      <c r="D27" s="201"/>
      <c r="E27" s="196"/>
      <c r="F27" s="195"/>
      <c r="G27" s="195"/>
      <c r="H27" s="195"/>
      <c r="I27" s="195"/>
      <c r="J27" s="195"/>
      <c r="K27" s="195"/>
      <c r="L27" s="195"/>
      <c r="M27" s="195"/>
      <c r="N27" s="195"/>
      <c r="O27" s="194"/>
      <c r="Q27" s="181" t="s">
        <v>97</v>
      </c>
      <c r="R27" s="205">
        <v>284000</v>
      </c>
    </row>
    <row r="28" spans="1:19" ht="24" customHeight="1">
      <c r="A28" s="204">
        <v>10</v>
      </c>
      <c r="B28" s="203"/>
      <c r="C28" s="202"/>
      <c r="D28" s="201"/>
      <c r="E28" s="196"/>
      <c r="F28" s="195"/>
      <c r="G28" s="195"/>
      <c r="H28" s="195"/>
      <c r="I28" s="195"/>
      <c r="J28" s="195"/>
      <c r="K28" s="195"/>
      <c r="L28" s="195"/>
      <c r="M28" s="195"/>
      <c r="N28" s="195"/>
      <c r="O28" s="194"/>
      <c r="Q28" s="181" t="s">
        <v>96</v>
      </c>
      <c r="R28" s="205">
        <v>213000</v>
      </c>
    </row>
    <row r="29" spans="1:19" ht="24" customHeight="1">
      <c r="A29" s="204">
        <v>11</v>
      </c>
      <c r="B29" s="203"/>
      <c r="C29" s="202"/>
      <c r="D29" s="201"/>
      <c r="E29" s="196"/>
      <c r="F29" s="195"/>
      <c r="G29" s="195"/>
      <c r="H29" s="195"/>
      <c r="I29" s="195"/>
      <c r="J29" s="195"/>
      <c r="K29" s="195"/>
      <c r="L29" s="195"/>
      <c r="M29" s="195"/>
      <c r="N29" s="195"/>
      <c r="O29" s="194"/>
      <c r="Q29" s="181" t="s">
        <v>95</v>
      </c>
      <c r="R29" s="205">
        <v>142000</v>
      </c>
    </row>
    <row r="30" spans="1:19" ht="24" customHeight="1">
      <c r="A30" s="204">
        <v>12</v>
      </c>
      <c r="B30" s="203"/>
      <c r="C30" s="202"/>
      <c r="D30" s="201"/>
      <c r="E30" s="196"/>
      <c r="F30" s="195"/>
      <c r="G30" s="195"/>
      <c r="H30" s="195"/>
      <c r="I30" s="195"/>
      <c r="J30" s="195"/>
      <c r="K30" s="195"/>
      <c r="L30" s="195"/>
      <c r="M30" s="195"/>
      <c r="N30" s="195"/>
      <c r="O30" s="194"/>
      <c r="Q30" s="181" t="s">
        <v>94</v>
      </c>
      <c r="R30" s="205">
        <v>71000</v>
      </c>
    </row>
    <row r="31" spans="1:19" ht="24" customHeight="1">
      <c r="A31" s="204">
        <v>13</v>
      </c>
      <c r="B31" s="203"/>
      <c r="C31" s="202"/>
      <c r="D31" s="201"/>
      <c r="E31" s="196"/>
      <c r="F31" s="195"/>
      <c r="G31" s="195"/>
      <c r="H31" s="195"/>
      <c r="I31" s="195"/>
      <c r="J31" s="195"/>
      <c r="K31" s="195"/>
      <c r="L31" s="195"/>
      <c r="M31" s="195"/>
      <c r="N31" s="195"/>
      <c r="O31" s="194"/>
      <c r="Q31" s="181" t="s">
        <v>93</v>
      </c>
      <c r="R31" s="181">
        <v>0</v>
      </c>
    </row>
    <row r="32" spans="1:19" ht="24" customHeight="1">
      <c r="A32" s="204">
        <v>14</v>
      </c>
      <c r="B32" s="203"/>
      <c r="C32" s="202"/>
      <c r="D32" s="201"/>
      <c r="E32" s="196"/>
      <c r="F32" s="195"/>
      <c r="G32" s="195"/>
      <c r="H32" s="195"/>
      <c r="I32" s="195"/>
      <c r="J32" s="195"/>
      <c r="K32" s="195"/>
      <c r="L32" s="195"/>
      <c r="M32" s="195"/>
      <c r="N32" s="195"/>
      <c r="O32" s="194"/>
    </row>
    <row r="33" spans="1:15" ht="24" customHeight="1">
      <c r="A33" s="204">
        <v>15</v>
      </c>
      <c r="B33" s="203"/>
      <c r="C33" s="202"/>
      <c r="D33" s="201"/>
      <c r="E33" s="196"/>
      <c r="F33" s="195"/>
      <c r="G33" s="195"/>
      <c r="H33" s="195"/>
      <c r="I33" s="195"/>
      <c r="J33" s="195"/>
      <c r="K33" s="195"/>
      <c r="L33" s="195"/>
      <c r="M33" s="195"/>
      <c r="N33" s="195"/>
      <c r="O33" s="194"/>
    </row>
    <row r="34" spans="1:15" ht="24" customHeight="1">
      <c r="A34" s="204">
        <v>16</v>
      </c>
      <c r="B34" s="203"/>
      <c r="C34" s="202"/>
      <c r="D34" s="201"/>
      <c r="E34" s="196"/>
      <c r="F34" s="195"/>
      <c r="G34" s="195"/>
      <c r="H34" s="195"/>
      <c r="I34" s="195"/>
      <c r="J34" s="195"/>
      <c r="K34" s="195"/>
      <c r="L34" s="195"/>
      <c r="M34" s="195"/>
      <c r="N34" s="195"/>
      <c r="O34" s="194"/>
    </row>
    <row r="35" spans="1:15" ht="24" customHeight="1">
      <c r="A35" s="204">
        <v>17</v>
      </c>
      <c r="B35" s="203"/>
      <c r="C35" s="202"/>
      <c r="D35" s="201"/>
      <c r="E35" s="196"/>
      <c r="F35" s="195"/>
      <c r="G35" s="195"/>
      <c r="H35" s="195"/>
      <c r="I35" s="195"/>
      <c r="J35" s="195"/>
      <c r="K35" s="195"/>
      <c r="L35" s="195"/>
      <c r="M35" s="195"/>
      <c r="N35" s="195"/>
      <c r="O35" s="194"/>
    </row>
    <row r="36" spans="1:15" ht="24" customHeight="1">
      <c r="A36" s="204">
        <v>18</v>
      </c>
      <c r="B36" s="203"/>
      <c r="C36" s="202"/>
      <c r="D36" s="201"/>
      <c r="E36" s="196"/>
      <c r="F36" s="195"/>
      <c r="G36" s="195"/>
      <c r="H36" s="195"/>
      <c r="I36" s="195"/>
      <c r="J36" s="195"/>
      <c r="K36" s="195"/>
      <c r="L36" s="195"/>
      <c r="M36" s="195"/>
      <c r="N36" s="195"/>
      <c r="O36" s="194"/>
    </row>
    <row r="37" spans="1:15" ht="24" customHeight="1">
      <c r="A37" s="204">
        <v>19</v>
      </c>
      <c r="B37" s="203"/>
      <c r="C37" s="202"/>
      <c r="D37" s="201"/>
      <c r="E37" s="196"/>
      <c r="F37" s="195"/>
      <c r="G37" s="195"/>
      <c r="H37" s="195"/>
      <c r="I37" s="195"/>
      <c r="J37" s="195"/>
      <c r="K37" s="195"/>
      <c r="L37" s="195"/>
      <c r="M37" s="195"/>
      <c r="N37" s="195"/>
      <c r="O37" s="194"/>
    </row>
    <row r="38" spans="1:15" ht="24" customHeight="1" thickBot="1">
      <c r="A38" s="200">
        <v>20</v>
      </c>
      <c r="B38" s="199"/>
      <c r="C38" s="198"/>
      <c r="D38" s="197"/>
      <c r="E38" s="249"/>
      <c r="F38" s="250"/>
      <c r="G38" s="250"/>
      <c r="H38" s="250"/>
      <c r="I38" s="250"/>
      <c r="J38" s="250"/>
      <c r="K38" s="250"/>
      <c r="L38" s="250"/>
      <c r="M38" s="250"/>
      <c r="N38" s="250"/>
      <c r="O38" s="251"/>
    </row>
    <row r="39" spans="1:15" ht="24" customHeight="1" thickBot="1">
      <c r="A39" s="193" t="s">
        <v>92</v>
      </c>
      <c r="B39" s="192">
        <f>SUM(B19:D38)</f>
        <v>0</v>
      </c>
      <c r="C39" s="191"/>
      <c r="D39" s="191"/>
      <c r="E39" s="190" t="s">
        <v>91</v>
      </c>
      <c r="F39" s="189"/>
      <c r="G39" s="189"/>
      <c r="H39" s="189"/>
      <c r="I39" s="189"/>
      <c r="J39" s="189"/>
      <c r="K39" s="189"/>
      <c r="L39" s="189"/>
      <c r="M39" s="189"/>
      <c r="N39" s="189"/>
      <c r="O39" s="189"/>
    </row>
    <row r="40" spans="1:15" ht="14.25" customHeight="1">
      <c r="A40" s="188"/>
      <c r="B40" s="187"/>
      <c r="C40" s="187"/>
      <c r="D40" s="187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</row>
    <row r="41" spans="1:15" ht="17.100000000000001" customHeight="1">
      <c r="A41" s="185" t="s">
        <v>90</v>
      </c>
    </row>
    <row r="42" spans="1:15" ht="17.100000000000001" customHeight="1">
      <c r="A42" s="184" t="s">
        <v>89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</row>
    <row r="43" spans="1:15" ht="17.100000000000001" customHeight="1">
      <c r="A43" s="184" t="s">
        <v>88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</row>
    <row r="44" spans="1:15" ht="17.100000000000001" customHeight="1">
      <c r="A44" s="184" t="s">
        <v>87</v>
      </c>
    </row>
    <row r="45" spans="1:15" ht="17.100000000000001" customHeight="1">
      <c r="A45" s="184" t="s">
        <v>86</v>
      </c>
    </row>
    <row r="46" spans="1:15" ht="17.100000000000001" customHeight="1">
      <c r="A46" s="184"/>
    </row>
    <row r="47" spans="1:15" s="182" customFormat="1" ht="16.5" customHeight="1">
      <c r="O47" s="183" t="s">
        <v>0</v>
      </c>
    </row>
  </sheetData>
  <mergeCells count="57">
    <mergeCell ref="E38:O38"/>
    <mergeCell ref="B35:D35"/>
    <mergeCell ref="E35:O35"/>
    <mergeCell ref="B39:D39"/>
    <mergeCell ref="E39:O39"/>
    <mergeCell ref="B40:O40"/>
    <mergeCell ref="B36:D36"/>
    <mergeCell ref="E36:O36"/>
    <mergeCell ref="B37:D37"/>
    <mergeCell ref="E37:O37"/>
    <mergeCell ref="B38:D38"/>
    <mergeCell ref="B32:D32"/>
    <mergeCell ref="E32:O32"/>
    <mergeCell ref="B33:D33"/>
    <mergeCell ref="E33:O33"/>
    <mergeCell ref="B34:D34"/>
    <mergeCell ref="E34:O34"/>
    <mergeCell ref="B29:D29"/>
    <mergeCell ref="E29:O29"/>
    <mergeCell ref="B30:D30"/>
    <mergeCell ref="E30:O30"/>
    <mergeCell ref="B31:D31"/>
    <mergeCell ref="E31:O31"/>
    <mergeCell ref="B26:D26"/>
    <mergeCell ref="E26:O26"/>
    <mergeCell ref="B27:D27"/>
    <mergeCell ref="E27:O27"/>
    <mergeCell ref="B28:D28"/>
    <mergeCell ref="E28:O28"/>
    <mergeCell ref="B23:D23"/>
    <mergeCell ref="E23:O23"/>
    <mergeCell ref="B24:D24"/>
    <mergeCell ref="E24:O24"/>
    <mergeCell ref="B25:D25"/>
    <mergeCell ref="E25:O25"/>
    <mergeCell ref="B20:D20"/>
    <mergeCell ref="E20:O20"/>
    <mergeCell ref="B21:D21"/>
    <mergeCell ref="E21:O21"/>
    <mergeCell ref="B22:D22"/>
    <mergeCell ref="E22:O22"/>
    <mergeCell ref="E9:N9"/>
    <mergeCell ref="A11:O11"/>
    <mergeCell ref="B18:D18"/>
    <mergeCell ref="E18:O18"/>
    <mergeCell ref="B19:D19"/>
    <mergeCell ref="E19:O19"/>
    <mergeCell ref="C15:F15"/>
    <mergeCell ref="N1:O1"/>
    <mergeCell ref="L3:O3"/>
    <mergeCell ref="H4:I4"/>
    <mergeCell ref="J4:O4"/>
    <mergeCell ref="A6:I6"/>
    <mergeCell ref="J6:O6"/>
    <mergeCell ref="B8:D8"/>
    <mergeCell ref="E8:N8"/>
    <mergeCell ref="B9:D9"/>
  </mergeCells>
  <phoneticPr fontId="4"/>
  <dataValidations count="4">
    <dataValidation type="list" allowBlank="1" showInputMessage="1" showErrorMessage="1" sqref="J6:O6" xr:uid="{44E802FA-2127-4C69-84D8-24CD8601C04A}">
      <formula1>"交付申請書（事業所別）,実績報告書（事業所別）"</formula1>
    </dataValidation>
    <dataValidation type="whole" operator="equal" allowBlank="1" showInputMessage="1" showErrorMessage="1" errorTitle="入力エラー" error="利用定員数の無いサービスのため_x000a_「０」と入力するか_x000a_4戸以下の申請の場合は空欄にしてください。" sqref="F13:G13 M13" xr:uid="{03F4C9C4-B779-4B0C-ABCE-D1C379636E10}">
      <formula1>0</formula1>
    </dataValidation>
    <dataValidation allowBlank="1" showInputMessage="1" sqref="E20:O38" xr:uid="{53C8FB01-54EB-4269-A249-275A784E4EC3}"/>
    <dataValidation type="list" allowBlank="1" showInputMessage="1" sqref="E19:O19" xr:uid="{9853307D-DF3C-4B95-84AF-EB1387672D9D}">
      <formula1>#REF!</formula1>
    </dataValidation>
  </dataValidations>
  <pageMargins left="0.74803149606299213" right="0.27559055118110237" top="0.43307086614173229" bottom="0.43307086614173229" header="0.31496062992125984" footer="0.19685039370078741"/>
  <pageSetup paperSize="9" scale="81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6FEC7-C9D1-4616-AD9E-9F22F72D6283}">
  <sheetPr>
    <tabColor rgb="FFFFFFCC"/>
    <pageSetUpPr fitToPage="1"/>
  </sheetPr>
  <dimension ref="A1:Q26"/>
  <sheetViews>
    <sheetView zoomScale="70" zoomScaleNormal="70" workbookViewId="0">
      <selection activeCell="F10" sqref="F10"/>
    </sheetView>
  </sheetViews>
  <sheetFormatPr defaultRowHeight="13.5"/>
  <cols>
    <col min="1" max="1" width="9.5" style="1" customWidth="1"/>
    <col min="2" max="2" width="13.625" style="1" customWidth="1"/>
    <col min="3" max="15" width="11.625" style="1" customWidth="1"/>
    <col min="16" max="16" width="9" style="1" hidden="1" customWidth="1"/>
    <col min="17" max="17" width="9" style="1"/>
    <col min="18" max="18" width="10.5" style="1" bestFit="1" customWidth="1"/>
    <col min="19" max="16384" width="9" style="1"/>
  </cols>
  <sheetData>
    <row r="1" spans="1:17">
      <c r="O1" s="5" t="str">
        <f>IF(I4="事業計画書（宿舎別）","ウ・様式1-3",IF(I4="交付申請書（宿舎別）","ウ・第1号-3様式","ウ・第4号-3様式"))</f>
        <v>ウ・第1号-3様式</v>
      </c>
    </row>
    <row r="2" spans="1:17" ht="20.25" customHeight="1" thickBot="1">
      <c r="A2" s="120" t="s">
        <v>46</v>
      </c>
      <c r="B2" s="120"/>
      <c r="C2" s="120"/>
      <c r="D2" s="120"/>
      <c r="E2" s="120"/>
      <c r="K2" s="119"/>
      <c r="L2" s="119"/>
      <c r="M2" s="119"/>
      <c r="N2" s="119"/>
      <c r="O2" s="119"/>
      <c r="P2" s="118"/>
      <c r="Q2" s="118"/>
    </row>
    <row r="3" spans="1:17" ht="19.5" customHeight="1" thickBot="1">
      <c r="A3" s="117"/>
      <c r="B3" s="117"/>
      <c r="C3" s="116"/>
      <c r="M3" s="56"/>
      <c r="N3" s="49" t="s">
        <v>45</v>
      </c>
      <c r="O3" s="115" t="s">
        <v>44</v>
      </c>
    </row>
    <row r="4" spans="1:17" ht="39.6" customHeight="1" thickBot="1">
      <c r="A4" s="114" t="s">
        <v>43</v>
      </c>
      <c r="B4" s="114"/>
      <c r="C4" s="114"/>
      <c r="D4" s="114"/>
      <c r="E4" s="114"/>
      <c r="F4" s="114"/>
      <c r="G4" s="114"/>
      <c r="H4" s="114"/>
      <c r="I4" s="113" t="s">
        <v>151</v>
      </c>
      <c r="J4" s="113"/>
      <c r="K4" s="113"/>
      <c r="L4" s="113"/>
      <c r="M4" s="109"/>
      <c r="N4" s="112"/>
      <c r="O4" s="111"/>
    </row>
    <row r="5" spans="1:17" ht="13.5" customHeight="1" thickBot="1">
      <c r="A5" s="59"/>
      <c r="B5" s="59"/>
      <c r="C5" s="59"/>
      <c r="D5" s="59"/>
      <c r="E5" s="59"/>
      <c r="F5" s="59"/>
      <c r="G5" s="59"/>
      <c r="H5" s="59"/>
      <c r="I5" s="110"/>
      <c r="J5" s="110"/>
      <c r="K5" s="110"/>
      <c r="L5" s="110"/>
      <c r="M5" s="109"/>
      <c r="N5" s="108"/>
    </row>
    <row r="6" spans="1:17" ht="35.1" customHeight="1" thickBot="1">
      <c r="A6" s="101"/>
      <c r="B6" s="107" t="s">
        <v>42</v>
      </c>
      <c r="C6" s="99"/>
      <c r="D6" s="99"/>
      <c r="E6" s="99"/>
      <c r="F6" s="67"/>
      <c r="G6" s="59"/>
      <c r="H6" s="106" t="s">
        <v>41</v>
      </c>
      <c r="I6" s="105"/>
      <c r="J6" s="104"/>
      <c r="K6" s="103"/>
      <c r="L6" s="103"/>
      <c r="M6" s="103"/>
      <c r="N6" s="103"/>
      <c r="O6" s="102"/>
    </row>
    <row r="7" spans="1:17" ht="35.1" customHeight="1" thickBot="1">
      <c r="A7" s="101"/>
      <c r="B7" s="100" t="s">
        <v>40</v>
      </c>
      <c r="C7" s="99"/>
      <c r="D7" s="99"/>
      <c r="E7" s="99"/>
      <c r="F7" s="67"/>
      <c r="G7" s="59"/>
      <c r="H7" s="98" t="s">
        <v>39</v>
      </c>
      <c r="I7" s="97"/>
      <c r="J7" s="24"/>
      <c r="K7" s="96"/>
      <c r="L7" s="23"/>
      <c r="M7" s="95" t="s">
        <v>38</v>
      </c>
      <c r="N7" s="94"/>
      <c r="O7" s="93"/>
    </row>
    <row r="8" spans="1:17" ht="35.1" customHeight="1">
      <c r="C8" s="92"/>
      <c r="D8" s="92"/>
      <c r="E8" s="91"/>
      <c r="F8" s="90"/>
      <c r="G8" s="59"/>
      <c r="H8" s="89" t="s">
        <v>37</v>
      </c>
      <c r="I8" s="88" t="s">
        <v>36</v>
      </c>
      <c r="J8" s="87" t="s">
        <v>34</v>
      </c>
      <c r="K8" s="86"/>
      <c r="L8" s="85"/>
      <c r="M8" s="84"/>
      <c r="N8" s="83"/>
      <c r="O8" s="82"/>
      <c r="P8" s="73" t="e">
        <f>(YEAR($J$9)-YEAR($J$8))*12+((MONTH($J$9)-MONTH($J$8))+1)</f>
        <v>#VALUE!</v>
      </c>
    </row>
    <row r="9" spans="1:17" ht="35.1" customHeight="1" thickBot="1">
      <c r="G9" s="59"/>
      <c r="H9" s="81"/>
      <c r="I9" s="80" t="s">
        <v>35</v>
      </c>
      <c r="J9" s="79" t="s">
        <v>34</v>
      </c>
      <c r="K9" s="78"/>
      <c r="L9" s="77"/>
      <c r="M9" s="76"/>
      <c r="N9" s="75"/>
      <c r="O9" s="74"/>
      <c r="P9" s="73" t="e">
        <f>ROUNDDOWN($B$17/P8,0)</f>
        <v>#VALUE!</v>
      </c>
    </row>
    <row r="10" spans="1:17" ht="35.1" customHeight="1" thickBot="1">
      <c r="A10" s="57" t="s">
        <v>33</v>
      </c>
      <c r="B10" s="57"/>
      <c r="C10" s="72" t="s">
        <v>32</v>
      </c>
      <c r="D10" s="71">
        <f>O22</f>
        <v>0</v>
      </c>
      <c r="E10" s="70"/>
      <c r="F10" s="69" t="s">
        <v>31</v>
      </c>
      <c r="G10" s="59"/>
      <c r="H10" s="68" t="s">
        <v>30</v>
      </c>
      <c r="I10" s="67"/>
      <c r="J10" s="66"/>
      <c r="K10" s="65"/>
      <c r="L10" s="65"/>
      <c r="M10" s="64"/>
      <c r="N10" s="63" t="s">
        <v>29</v>
      </c>
      <c r="O10" s="62"/>
    </row>
    <row r="11" spans="1:17" ht="18.75">
      <c r="B11" s="61"/>
      <c r="C11" s="60"/>
      <c r="D11" s="60"/>
      <c r="E11" s="60"/>
      <c r="F11" s="60"/>
      <c r="G11" s="59"/>
      <c r="K11" s="58" t="s">
        <v>28</v>
      </c>
      <c r="L11" s="58"/>
      <c r="M11" s="58"/>
      <c r="N11" s="58"/>
      <c r="O11" s="58"/>
    </row>
    <row r="12" spans="1:17" ht="15" thickBot="1">
      <c r="A12" s="57" t="s">
        <v>27</v>
      </c>
      <c r="B12" s="57"/>
      <c r="C12" s="56"/>
      <c r="D12" s="56"/>
      <c r="E12" s="56"/>
      <c r="F12" s="56"/>
      <c r="G12" s="56"/>
      <c r="H12" s="56"/>
      <c r="I12" s="55"/>
      <c r="J12" s="55"/>
      <c r="K12" s="55"/>
      <c r="L12" s="55"/>
      <c r="M12" s="55"/>
      <c r="N12" s="55"/>
      <c r="O12" s="55"/>
    </row>
    <row r="13" spans="1:17" ht="14.25" thickBot="1">
      <c r="A13" s="54" t="s">
        <v>26</v>
      </c>
      <c r="B13" s="53"/>
      <c r="C13" s="51" t="s">
        <v>25</v>
      </c>
      <c r="D13" s="51" t="s">
        <v>24</v>
      </c>
      <c r="E13" s="51" t="s">
        <v>23</v>
      </c>
      <c r="F13" s="51" t="s">
        <v>22</v>
      </c>
      <c r="G13" s="50" t="s">
        <v>21</v>
      </c>
      <c r="H13" s="51" t="s">
        <v>20</v>
      </c>
      <c r="I13" s="51" t="s">
        <v>19</v>
      </c>
      <c r="J13" s="51" t="s">
        <v>18</v>
      </c>
      <c r="K13" s="51" t="s">
        <v>17</v>
      </c>
      <c r="L13" s="52" t="s">
        <v>16</v>
      </c>
      <c r="M13" s="51" t="s">
        <v>15</v>
      </c>
      <c r="N13" s="50" t="s">
        <v>14</v>
      </c>
      <c r="O13" s="49" t="s">
        <v>13</v>
      </c>
    </row>
    <row r="14" spans="1:17" ht="40.5" customHeight="1">
      <c r="A14" s="31" t="s">
        <v>12</v>
      </c>
      <c r="B14" s="30"/>
      <c r="C14" s="27"/>
      <c r="D14" s="27"/>
      <c r="E14" s="27"/>
      <c r="F14" s="27"/>
      <c r="G14" s="29"/>
      <c r="H14" s="27"/>
      <c r="I14" s="27"/>
      <c r="J14" s="27"/>
      <c r="K14" s="27"/>
      <c r="L14" s="27"/>
      <c r="M14" s="27"/>
      <c r="N14" s="26"/>
      <c r="O14" s="25">
        <f>SUM(C14:N14)</f>
        <v>0</v>
      </c>
    </row>
    <row r="15" spans="1:17" ht="40.5" customHeight="1">
      <c r="A15" s="44" t="s">
        <v>11</v>
      </c>
      <c r="B15" s="48"/>
      <c r="C15" s="47"/>
      <c r="D15" s="47"/>
      <c r="E15" s="47"/>
      <c r="F15" s="47"/>
      <c r="G15" s="46"/>
      <c r="H15" s="47"/>
      <c r="I15" s="47"/>
      <c r="J15" s="47"/>
      <c r="K15" s="47"/>
      <c r="L15" s="47"/>
      <c r="M15" s="47"/>
      <c r="N15" s="46"/>
      <c r="O15" s="45">
        <f>SUM(C15:N15)</f>
        <v>0</v>
      </c>
    </row>
    <row r="16" spans="1:17" ht="14.25" thickBot="1">
      <c r="A16" s="44" t="s">
        <v>10</v>
      </c>
      <c r="B16" s="43"/>
      <c r="C16" s="42" t="str">
        <f>IF($B$17="","",IF(AND($J$8&lt;=DATE(2023,4,30),$J$9&gt;=DATE(2023,4,1)),$P$9,""))</f>
        <v/>
      </c>
      <c r="D16" s="42" t="str">
        <f>IF($B$17="","",IF(AND($J$8&lt;=DATE(2023,5,31),$J$9&gt;=DATE(2023,5,1)),$P$9,""))</f>
        <v/>
      </c>
      <c r="E16" s="42" t="str">
        <f>IF($B$17="","",IF(AND($J$8&lt;=DATE(2023,6,30),$J$9&gt;=DATE(2023,6,1)),$P$9,""))</f>
        <v/>
      </c>
      <c r="F16" s="42" t="str">
        <f>IF($B$17="","",IF(AND($J$8&lt;=DATE(2023,7,31),$J$9&gt;=DATE(2023,7,1)),$P$9,""))</f>
        <v/>
      </c>
      <c r="G16" s="42" t="str">
        <f>IF($B$17="","",IF(AND($J$8&lt;=DATE(2023,8,31),$J$9&gt;=DATE(2023,8,1)),$P$9,""))</f>
        <v/>
      </c>
      <c r="H16" s="42" t="str">
        <f>IF($B$17="","",IF(AND($J$8&lt;=DATE(2023,9,30),$J$9&gt;=DATE(2023,9,1)),$P$9,""))</f>
        <v/>
      </c>
      <c r="I16" s="42" t="str">
        <f>IF($B$17="","",IF(AND($J$8&lt;=DATE(2023,10,31),$J$9&gt;=DATE(2023,10,1)),$P$9,""))</f>
        <v/>
      </c>
      <c r="J16" s="42" t="str">
        <f>IF($B$17="","",IF(AND($J$8&lt;=DATE(2023,11,30),$J$9&gt;=DATE(2023,11,1)),$P$9,""))</f>
        <v/>
      </c>
      <c r="K16" s="42" t="str">
        <f>IF($B$17="","",IF(AND($J$8&lt;=DATE(2023,12,31),$J$9&gt;=DATE(2023,12,1)),$P$9,""))</f>
        <v/>
      </c>
      <c r="L16" s="42" t="str">
        <f>IF($B$17="","",IF(AND($J$8&lt;=DATE(2024,1,31),$J$9&gt;=DATE(2024,1,1)),$P$9,""))</f>
        <v/>
      </c>
      <c r="M16" s="42" t="str">
        <f>IF($B$17="","",IF(AND($J$8&lt;=DATE(2024,2,29),$J$9&gt;=DATE(2024,2,1)),$P$9,""))</f>
        <v/>
      </c>
      <c r="N16" s="42" t="str">
        <f>IF($B$17="","",IF(AND($J$8&lt;=DATE(2024,3,31),$J$9&gt;=DATE(2024,3,1)),$P$9,""))</f>
        <v/>
      </c>
      <c r="O16" s="41">
        <f>B17</f>
        <v>0</v>
      </c>
    </row>
    <row r="17" spans="1:15" ht="26.25" customHeight="1" thickBot="1">
      <c r="A17" s="40" t="s">
        <v>9</v>
      </c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7"/>
    </row>
    <row r="18" spans="1:15" ht="40.5" customHeight="1" thickBot="1">
      <c r="A18" s="36" t="s">
        <v>8</v>
      </c>
      <c r="B18" s="35"/>
      <c r="C18" s="34">
        <f>SUM(C14:C17)</f>
        <v>0</v>
      </c>
      <c r="D18" s="34">
        <f>SUM(D14:D17)</f>
        <v>0</v>
      </c>
      <c r="E18" s="34">
        <f>SUM(E14:E17)</f>
        <v>0</v>
      </c>
      <c r="F18" s="34">
        <f>SUM(F14:F17)</f>
        <v>0</v>
      </c>
      <c r="G18" s="33">
        <f>SUM(G14:G17)</f>
        <v>0</v>
      </c>
      <c r="H18" s="34">
        <f>SUM(H14:H17)</f>
        <v>0</v>
      </c>
      <c r="I18" s="34">
        <f>SUM(I14:I17)</f>
        <v>0</v>
      </c>
      <c r="J18" s="34">
        <f>SUM(J14:J17)</f>
        <v>0</v>
      </c>
      <c r="K18" s="34">
        <f>SUM(K14:K17)</f>
        <v>0</v>
      </c>
      <c r="L18" s="34">
        <f>SUM(L14:L17)</f>
        <v>0</v>
      </c>
      <c r="M18" s="34">
        <f>SUM(M14:M17)</f>
        <v>0</v>
      </c>
      <c r="N18" s="33">
        <f>SUM(N14:N17)</f>
        <v>0</v>
      </c>
      <c r="O18" s="32">
        <f>SUM(O14:O17)</f>
        <v>0</v>
      </c>
    </row>
    <row r="19" spans="1:15" ht="40.5" customHeight="1">
      <c r="A19" s="31" t="s">
        <v>7</v>
      </c>
      <c r="B19" s="30"/>
      <c r="C19" s="27"/>
      <c r="D19" s="27"/>
      <c r="E19" s="27"/>
      <c r="F19" s="27"/>
      <c r="G19" s="29"/>
      <c r="H19" s="27"/>
      <c r="I19" s="27"/>
      <c r="J19" s="27"/>
      <c r="K19" s="27"/>
      <c r="L19" s="28"/>
      <c r="M19" s="27"/>
      <c r="N19" s="26"/>
      <c r="O19" s="25">
        <f>SUM(C19:N19)</f>
        <v>0</v>
      </c>
    </row>
    <row r="20" spans="1:15" ht="40.5" customHeight="1" thickBot="1">
      <c r="A20" s="24" t="s">
        <v>6</v>
      </c>
      <c r="B20" s="23"/>
      <c r="C20" s="22">
        <f>C18-C19</f>
        <v>0</v>
      </c>
      <c r="D20" s="22">
        <f>D18-D19</f>
        <v>0</v>
      </c>
      <c r="E20" s="22">
        <f>E18-E19</f>
        <v>0</v>
      </c>
      <c r="F20" s="22">
        <f>F18-F19</f>
        <v>0</v>
      </c>
      <c r="G20" s="21">
        <f>G18-G19</f>
        <v>0</v>
      </c>
      <c r="H20" s="22">
        <f>H18-H19</f>
        <v>0</v>
      </c>
      <c r="I20" s="22">
        <f>I18-I19</f>
        <v>0</v>
      </c>
      <c r="J20" s="22">
        <f>J18-J19</f>
        <v>0</v>
      </c>
      <c r="K20" s="22">
        <f>K18-K19</f>
        <v>0</v>
      </c>
      <c r="L20" s="22">
        <f>L18-L19</f>
        <v>0</v>
      </c>
      <c r="M20" s="22">
        <f>M18-M19</f>
        <v>0</v>
      </c>
      <c r="N20" s="21">
        <f>N18-N19</f>
        <v>0</v>
      </c>
      <c r="O20" s="15" t="s">
        <v>4</v>
      </c>
    </row>
    <row r="21" spans="1:15" ht="40.5" customHeight="1" thickTop="1" thickBot="1">
      <c r="A21" s="20" t="s">
        <v>5</v>
      </c>
      <c r="B21" s="19"/>
      <c r="C21" s="17">
        <f>IF(C20&lt;82000,C20,82000)</f>
        <v>0</v>
      </c>
      <c r="D21" s="17">
        <f>IF(D20&lt;82000,D20,82000)</f>
        <v>0</v>
      </c>
      <c r="E21" s="17">
        <f>IF(E20&lt;82000,E20,82000)</f>
        <v>0</v>
      </c>
      <c r="F21" s="17">
        <f>IF(F20&lt;82000,F20,82000)</f>
        <v>0</v>
      </c>
      <c r="G21" s="18">
        <f>IF(G20&lt;82000,G20,82000)</f>
        <v>0</v>
      </c>
      <c r="H21" s="17">
        <f>IF(H20&lt;82000,H20,82000)</f>
        <v>0</v>
      </c>
      <c r="I21" s="17">
        <f>IF(I20&lt;82000,I20,82000)</f>
        <v>0</v>
      </c>
      <c r="J21" s="17">
        <f>IF(J20&lt;82000,J20,82000)</f>
        <v>0</v>
      </c>
      <c r="K21" s="17">
        <f>IF(K20&lt;82000,K20,82000)</f>
        <v>0</v>
      </c>
      <c r="L21" s="17">
        <f>IF(L20&lt;82000,L20,82000)</f>
        <v>0</v>
      </c>
      <c r="M21" s="17">
        <f>IF(M20&lt;82000,M20,82000)</f>
        <v>0</v>
      </c>
      <c r="N21" s="16">
        <f>IF(N20&lt;82000,N20,82000)</f>
        <v>0</v>
      </c>
      <c r="O21" s="15" t="s">
        <v>4</v>
      </c>
    </row>
    <row r="22" spans="1:15" ht="40.5" customHeight="1" thickTop="1" thickBot="1">
      <c r="A22" s="14" t="s">
        <v>3</v>
      </c>
      <c r="B22" s="13"/>
      <c r="C22" s="12">
        <f>ROUNDDOWN(C21*1/2,-3)</f>
        <v>0</v>
      </c>
      <c r="D22" s="12">
        <f>ROUNDDOWN(D21*1/2,-3)</f>
        <v>0</v>
      </c>
      <c r="E22" s="12">
        <f>ROUNDDOWN(E21*1/2,-3)</f>
        <v>0</v>
      </c>
      <c r="F22" s="12">
        <f>ROUNDDOWN(F21*1/2,-3)</f>
        <v>0</v>
      </c>
      <c r="G22" s="12">
        <f>ROUNDDOWN(G21*1/2,-3)</f>
        <v>0</v>
      </c>
      <c r="H22" s="12">
        <f>ROUNDDOWN(H21*1/2,-3)</f>
        <v>0</v>
      </c>
      <c r="I22" s="12">
        <f>ROUNDDOWN(I21*1/2,-3)</f>
        <v>0</v>
      </c>
      <c r="J22" s="12">
        <f>ROUNDDOWN(J21*1/2,-3)</f>
        <v>0</v>
      </c>
      <c r="K22" s="12">
        <f>ROUNDDOWN(K21*1/2,-3)</f>
        <v>0</v>
      </c>
      <c r="L22" s="12">
        <f>ROUNDDOWN(L21*1/2,-3)</f>
        <v>0</v>
      </c>
      <c r="M22" s="12">
        <f>ROUNDDOWN(M21*1/2,-3)</f>
        <v>0</v>
      </c>
      <c r="N22" s="11">
        <f>ROUNDDOWN(N21*1/2,-3)</f>
        <v>0</v>
      </c>
      <c r="O22" s="10">
        <f>SUM(C22:N22)</f>
        <v>0</v>
      </c>
    </row>
    <row r="23" spans="1:15" ht="48" customHeight="1" thickBot="1">
      <c r="A23" s="9" t="s">
        <v>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7"/>
    </row>
    <row r="24" spans="1:15" ht="23.25" customHeight="1">
      <c r="A24" s="1" t="s">
        <v>1</v>
      </c>
      <c r="B24" s="6"/>
      <c r="O24" s="5"/>
    </row>
    <row r="25" spans="1:15" ht="20.100000000000001" customHeight="1">
      <c r="O25" s="4" t="s">
        <v>0</v>
      </c>
    </row>
    <row r="26" spans="1:15">
      <c r="C26" s="2"/>
      <c r="D26" s="2"/>
      <c r="E26" s="2"/>
      <c r="F26" s="2"/>
      <c r="G26" s="3"/>
      <c r="H26" s="2"/>
      <c r="I26" s="2"/>
      <c r="J26" s="2"/>
      <c r="K26" s="2"/>
      <c r="L26" s="3"/>
      <c r="M26" s="2"/>
      <c r="N26" s="2"/>
      <c r="O26" s="2"/>
    </row>
  </sheetData>
  <mergeCells count="42">
    <mergeCell ref="I16:I17"/>
    <mergeCell ref="J16:J17"/>
    <mergeCell ref="K16:K17"/>
    <mergeCell ref="L16:L17"/>
    <mergeCell ref="F16:F17"/>
    <mergeCell ref="A21:B21"/>
    <mergeCell ref="A22:B22"/>
    <mergeCell ref="B23:O23"/>
    <mergeCell ref="M16:M17"/>
    <mergeCell ref="N16:N17"/>
    <mergeCell ref="O16:O17"/>
    <mergeCell ref="A18:B18"/>
    <mergeCell ref="A19:B19"/>
    <mergeCell ref="A20:B20"/>
    <mergeCell ref="G16:G17"/>
    <mergeCell ref="H10:I10"/>
    <mergeCell ref="J10:M10"/>
    <mergeCell ref="K11:O11"/>
    <mergeCell ref="A13:B13"/>
    <mergeCell ref="A15:B15"/>
    <mergeCell ref="A16:B16"/>
    <mergeCell ref="C16:C17"/>
    <mergeCell ref="D16:D17"/>
    <mergeCell ref="E16:E17"/>
    <mergeCell ref="H16:H17"/>
    <mergeCell ref="A14:B14"/>
    <mergeCell ref="C7:F7"/>
    <mergeCell ref="H7:I7"/>
    <mergeCell ref="J7:L7"/>
    <mergeCell ref="M7:O7"/>
    <mergeCell ref="H8:H9"/>
    <mergeCell ref="J8:L8"/>
    <mergeCell ref="M8:O9"/>
    <mergeCell ref="J9:L9"/>
    <mergeCell ref="D10:E10"/>
    <mergeCell ref="A2:E2"/>
    <mergeCell ref="K2:O2"/>
    <mergeCell ref="A4:H4"/>
    <mergeCell ref="I4:L4"/>
    <mergeCell ref="C6:F6"/>
    <mergeCell ref="H6:I6"/>
    <mergeCell ref="J6:O6"/>
  </mergeCells>
  <phoneticPr fontId="4"/>
  <dataValidations count="7">
    <dataValidation allowBlank="1" showInputMessage="1" showErrorMessage="1" promptTitle="直接入力不可" prompt="クリーム色の網掛け部分は直接入力しないでください。" sqref="D10:E10" xr:uid="{00A075F8-6DE7-412D-BF74-13CB8F728AEC}"/>
    <dataValidation type="list" allowBlank="1" showInputMessage="1" showErrorMessage="1" sqref="M5 I5" xr:uid="{4F915C2F-76C3-483B-9934-2EB0FF06397D}">
      <formula1>"事業計画書（宿舎別）,交付申請書（宿舎別）,実績報告書（宿舎別）"</formula1>
    </dataValidation>
    <dataValidation allowBlank="1" showInputMessage="1" showErrorMessage="1" prompt="1から20の数字を入力してください。" sqref="N4:N5" xr:uid="{BB08DF13-742B-4BE1-98A2-F5132513EF69}"/>
    <dataValidation allowBlank="1" showInputMessage="1" showErrorMessage="1" prompt="建物名 部屋番号まで入力してください。" sqref="J6:O6" xr:uid="{018408EC-F132-4C88-A582-D3D117B37ABC}"/>
    <dataValidation type="list" allowBlank="1" showInputMessage="1" showErrorMessage="1" sqref="I4:L4" xr:uid="{6E9D7D33-283E-4A29-A9FB-D09EBEAAA6B6}">
      <formula1>"交付申請書（宿舎別）,実績報告書（宿舎別）"</formula1>
    </dataValidation>
    <dataValidation type="date" allowBlank="1" showInputMessage="1" showErrorMessage="1" errorTitle="年月日誤り" error="令和5年度内の日付を入力してください。（日付の間にスペースを入れないでください。）" promptTitle="西暦で入力してください。" prompt="例：○○○○/○/○_x000a_年月日の区切りには / （スラッシュ）を使用してください。" sqref="J8:L8" xr:uid="{712E0DF6-5E25-4942-BC9D-EB51CDE9A96C}">
      <formula1>45017</formula1>
      <formula2>45382</formula2>
    </dataValidation>
    <dataValidation type="date" allowBlank="1" showInputMessage="1" showErrorMessage="1" errorTitle="年月日誤り" error="令和5年度内の日付を入力してください。（日付の間にスペースを入れないでください。）" promptTitle="西暦で入力してください。" prompt="例：○○○○/○/○_x000a_年月日の区切りには / （スラッシュ）を使用してください。" sqref="J9:L9" xr:uid="{63B23A72-1899-44F9-B68C-B42FC88C7AD4}">
      <formula1>45017</formula1>
      <formula2>45382</formula2>
    </dataValidation>
  </dataValidations>
  <pageMargins left="0.62992125984251968" right="0.62992125984251968" top="0.59055118110236227" bottom="0.31496062992125984" header="0.31496062992125984" footer="0.19685039370078741"/>
  <pageSetup paperSize="9" scale="7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86EAB-4D14-421C-BFC0-C99B1C337152}">
  <dimension ref="A1:N24"/>
  <sheetViews>
    <sheetView zoomScale="130" zoomScaleNormal="130" workbookViewId="0">
      <selection activeCell="A14" sqref="A14:B14"/>
    </sheetView>
  </sheetViews>
  <sheetFormatPr defaultRowHeight="13.5"/>
  <cols>
    <col min="1" max="4" width="9" style="121" customWidth="1"/>
    <col min="5" max="5" width="4.75" style="121" customWidth="1"/>
    <col min="6" max="6" width="9" style="121"/>
    <col min="7" max="8" width="9" style="121" customWidth="1"/>
    <col min="9" max="9" width="9" style="121"/>
    <col min="10" max="10" width="11.625" style="121" bestFit="1" customWidth="1"/>
    <col min="11" max="13" width="9" style="121"/>
    <col min="14" max="14" width="10.75" style="121" hidden="1" customWidth="1"/>
    <col min="15" max="15" width="11.625" style="121" customWidth="1"/>
    <col min="16" max="16384" width="9" style="121"/>
  </cols>
  <sheetData>
    <row r="1" spans="1:14" ht="13.5" customHeight="1">
      <c r="A1" s="121" t="s">
        <v>65</v>
      </c>
    </row>
    <row r="2" spans="1:14">
      <c r="J2" s="147"/>
      <c r="K2" s="121" t="s">
        <v>64</v>
      </c>
    </row>
    <row r="3" spans="1:14" ht="27.75" customHeight="1">
      <c r="A3" s="143" t="s">
        <v>63</v>
      </c>
      <c r="I3" s="146"/>
      <c r="J3" s="145" t="s">
        <v>62</v>
      </c>
      <c r="K3" s="145"/>
      <c r="L3" s="145"/>
      <c r="M3" s="145"/>
      <c r="N3" s="144"/>
    </row>
    <row r="4" spans="1:14" ht="13.5" customHeight="1">
      <c r="A4" s="143"/>
    </row>
    <row r="5" spans="1:14" ht="18" customHeight="1">
      <c r="A5" s="132" t="s">
        <v>61</v>
      </c>
    </row>
    <row r="6" spans="1:14" ht="23.25" customHeight="1">
      <c r="A6" s="141" t="s">
        <v>60</v>
      </c>
      <c r="B6" s="141"/>
      <c r="C6" s="141"/>
      <c r="D6" s="141"/>
      <c r="E6" s="141"/>
      <c r="F6" s="135" t="s">
        <v>59</v>
      </c>
      <c r="G6" s="141" t="s">
        <v>58</v>
      </c>
      <c r="H6" s="141"/>
      <c r="I6" s="141"/>
      <c r="J6" s="141"/>
    </row>
    <row r="7" spans="1:14" ht="30.75" customHeight="1" thickBot="1">
      <c r="A7" s="142" t="s">
        <v>57</v>
      </c>
      <c r="B7" s="142"/>
      <c r="C7" s="142"/>
      <c r="D7" s="142"/>
      <c r="E7" s="142"/>
      <c r="F7" s="135" t="s">
        <v>56</v>
      </c>
      <c r="G7" s="141"/>
      <c r="H7" s="141"/>
      <c r="I7" s="141"/>
      <c r="J7" s="141"/>
    </row>
    <row r="8" spans="1:14" ht="18" customHeight="1">
      <c r="A8" s="140" t="s">
        <v>152</v>
      </c>
      <c r="B8" s="139"/>
      <c r="C8" s="136"/>
      <c r="D8" s="135"/>
      <c r="E8" s="135"/>
      <c r="F8" s="135"/>
      <c r="I8" s="135"/>
      <c r="J8" s="134"/>
      <c r="K8" s="134"/>
      <c r="L8" s="134"/>
      <c r="M8" s="134"/>
      <c r="N8" s="133"/>
    </row>
    <row r="9" spans="1:14" ht="18" customHeight="1" thickBot="1">
      <c r="A9" s="138"/>
      <c r="B9" s="137"/>
      <c r="C9" s="136"/>
      <c r="D9" s="135"/>
      <c r="E9" s="135"/>
      <c r="F9" s="135"/>
      <c r="I9" s="135"/>
      <c r="J9" s="134"/>
      <c r="K9" s="134"/>
      <c r="L9" s="134"/>
      <c r="M9" s="134"/>
      <c r="N9" s="133"/>
    </row>
    <row r="12" spans="1:14" ht="18" customHeight="1">
      <c r="A12" s="132" t="s">
        <v>55</v>
      </c>
      <c r="G12" s="131"/>
      <c r="H12" s="131" t="s">
        <v>54</v>
      </c>
    </row>
    <row r="13" spans="1:14" ht="15" thickBot="1">
      <c r="A13" s="132"/>
      <c r="H13" s="121" t="s">
        <v>53</v>
      </c>
    </row>
    <row r="14" spans="1:14" ht="27" customHeight="1" thickBot="1">
      <c r="A14" s="130"/>
      <c r="B14" s="129"/>
      <c r="G14" s="122"/>
      <c r="H14" s="130"/>
      <c r="I14" s="129"/>
    </row>
    <row r="17" spans="1:14" ht="18" customHeight="1">
      <c r="A17" s="132" t="s">
        <v>52</v>
      </c>
      <c r="H17" s="131" t="s">
        <v>51</v>
      </c>
    </row>
    <row r="18" spans="1:14" ht="14.25" thickBot="1">
      <c r="A18" s="121" t="s">
        <v>50</v>
      </c>
      <c r="H18" s="121" t="s">
        <v>49</v>
      </c>
    </row>
    <row r="19" spans="1:14" ht="27" customHeight="1" thickBot="1">
      <c r="A19" s="130"/>
      <c r="B19" s="129"/>
      <c r="H19" s="130"/>
      <c r="I19" s="129"/>
    </row>
    <row r="22" spans="1:14" ht="24" customHeight="1" thickBot="1">
      <c r="H22" s="128" t="s">
        <v>48</v>
      </c>
    </row>
    <row r="23" spans="1:14" ht="39.950000000000003" customHeight="1" thickBot="1">
      <c r="H23" s="127" t="s">
        <v>47</v>
      </c>
      <c r="I23" s="126"/>
      <c r="J23" s="125" t="str">
        <f>IF(OR(ISBLANK(A8),ISBLANK(A14),ISBLANK(H14),ISBLANK(A19),ISBLANK(H19)),"",IF(A8="新規",IF(DAY(N23)=1,N23,DATE(YEAR(N23),MONTH(N23)+1,1)),IF(A8="継続",N23)))</f>
        <v/>
      </c>
      <c r="K23" s="124"/>
      <c r="L23" s="123"/>
      <c r="N23" s="122">
        <f>MAX(A14,H14,A19,H19)</f>
        <v>0</v>
      </c>
    </row>
    <row r="24" spans="1:14" ht="30" customHeight="1"/>
  </sheetData>
  <mergeCells count="11">
    <mergeCell ref="A6:E6"/>
    <mergeCell ref="J23:L23"/>
    <mergeCell ref="J3:M3"/>
    <mergeCell ref="A14:B14"/>
    <mergeCell ref="A19:B19"/>
    <mergeCell ref="H14:I14"/>
    <mergeCell ref="H19:I19"/>
    <mergeCell ref="G6:J7"/>
    <mergeCell ref="A8:B9"/>
    <mergeCell ref="H23:I23"/>
    <mergeCell ref="A7:E7"/>
  </mergeCells>
  <phoneticPr fontId="4"/>
  <dataValidations count="2">
    <dataValidation type="date" allowBlank="1" showInputMessage="1" showErrorMessage="1" error="日付を入力してください" sqref="A14:B14" xr:uid="{6112B6F4-6D1E-4677-A05C-8E9E75CC1709}">
      <formula1>1</formula1>
      <formula2>45382</formula2>
    </dataValidation>
    <dataValidation type="list" allowBlank="1" showInputMessage="1" showErrorMessage="1" sqref="A8" xr:uid="{575EFE70-1C04-41A3-9AF4-DC58F2258BBB}">
      <formula1>"新規,継続"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6125-2D6E-4A80-9298-63D8D808AF6C}">
  <dimension ref="A1:P22"/>
  <sheetViews>
    <sheetView zoomScale="130" zoomScaleNormal="130" zoomScaleSheetLayoutView="145" workbookViewId="0">
      <selection activeCell="M11" sqref="M11"/>
    </sheetView>
  </sheetViews>
  <sheetFormatPr defaultRowHeight="18.75"/>
  <cols>
    <col min="1" max="1" width="9" style="148"/>
    <col min="2" max="2" width="9.625" style="148" customWidth="1"/>
    <col min="3" max="3" width="4" style="148" customWidth="1"/>
    <col min="4" max="4" width="9.625" style="148" customWidth="1"/>
    <col min="5" max="5" width="4" style="148" customWidth="1"/>
    <col min="6" max="6" width="8.375" style="148" customWidth="1"/>
    <col min="7" max="7" width="9.625" style="148" customWidth="1"/>
    <col min="8" max="8" width="4" style="148" customWidth="1"/>
    <col min="9" max="9" width="9.625" style="148" customWidth="1"/>
    <col min="10" max="10" width="4" style="148" customWidth="1"/>
    <col min="11" max="12" width="9.625" style="148" customWidth="1"/>
    <col min="13" max="13" width="5.375" style="148" customWidth="1"/>
    <col min="14" max="14" width="9" style="148"/>
    <col min="15" max="16" width="7" style="148" hidden="1" customWidth="1"/>
    <col min="17" max="16384" width="9" style="148"/>
  </cols>
  <sheetData>
    <row r="1" spans="1:16">
      <c r="A1" s="148" t="s">
        <v>85</v>
      </c>
    </row>
    <row r="2" spans="1:16">
      <c r="A2" s="148" t="s">
        <v>84</v>
      </c>
    </row>
    <row r="3" spans="1:16">
      <c r="A3" s="148" t="s">
        <v>83</v>
      </c>
    </row>
    <row r="4" spans="1:16">
      <c r="A4" s="148" t="s">
        <v>82</v>
      </c>
    </row>
    <row r="5" spans="1:16" ht="18" customHeight="1"/>
    <row r="6" spans="1:16" ht="24">
      <c r="A6" s="179" t="s">
        <v>81</v>
      </c>
      <c r="K6" s="178"/>
      <c r="L6" s="148" t="s">
        <v>80</v>
      </c>
    </row>
    <row r="7" spans="1:16" ht="17.25" customHeight="1">
      <c r="A7" s="173" t="s">
        <v>79</v>
      </c>
    </row>
    <row r="8" spans="1:16" ht="17.25" customHeight="1"/>
    <row r="9" spans="1:16" ht="17.25" customHeight="1" thickBot="1">
      <c r="A9" s="174" t="s">
        <v>78</v>
      </c>
      <c r="B9" s="177"/>
      <c r="C9" s="176" t="s">
        <v>76</v>
      </c>
      <c r="D9" s="177"/>
      <c r="E9" s="176" t="s">
        <v>75</v>
      </c>
      <c r="F9" s="174" t="s">
        <v>77</v>
      </c>
      <c r="G9" s="176">
        <f>B9</f>
        <v>0</v>
      </c>
      <c r="H9" s="176" t="s">
        <v>76</v>
      </c>
      <c r="I9" s="177"/>
      <c r="J9" s="176" t="s">
        <v>75</v>
      </c>
      <c r="L9" s="149" t="s">
        <v>74</v>
      </c>
      <c r="M9" s="149">
        <f>I9-D9+1</f>
        <v>1</v>
      </c>
      <c r="O9" s="150">
        <v>4</v>
      </c>
      <c r="P9" s="149">
        <v>30</v>
      </c>
    </row>
    <row r="10" spans="1:16" ht="17.25" customHeight="1">
      <c r="A10" s="174"/>
      <c r="B10" s="175"/>
      <c r="C10" s="174"/>
      <c r="D10" s="175"/>
      <c r="E10" s="174"/>
      <c r="F10" s="174"/>
      <c r="G10" s="174"/>
      <c r="H10" s="174"/>
      <c r="I10" s="175"/>
      <c r="J10" s="174"/>
      <c r="O10" s="150">
        <v>5</v>
      </c>
      <c r="P10" s="149">
        <v>31</v>
      </c>
    </row>
    <row r="11" spans="1:16" ht="17.25" customHeight="1" thickBot="1">
      <c r="A11" s="173" t="s">
        <v>73</v>
      </c>
      <c r="O11" s="150">
        <v>6</v>
      </c>
      <c r="P11" s="149">
        <v>30</v>
      </c>
    </row>
    <row r="12" spans="1:16" ht="17.25" customHeight="1">
      <c r="A12" s="166" t="s">
        <v>68</v>
      </c>
      <c r="B12" s="165"/>
      <c r="I12" s="174"/>
      <c r="K12" s="169"/>
      <c r="O12" s="150">
        <v>7</v>
      </c>
      <c r="P12" s="149">
        <v>31</v>
      </c>
    </row>
    <row r="13" spans="1:16" ht="17.25" customHeight="1" thickBot="1">
      <c r="A13" s="160" t="s">
        <v>67</v>
      </c>
      <c r="B13" s="159"/>
      <c r="I13" s="174"/>
      <c r="K13" s="169"/>
      <c r="O13" s="150">
        <v>8</v>
      </c>
      <c r="P13" s="149">
        <v>31</v>
      </c>
    </row>
    <row r="14" spans="1:16" ht="17.25" customHeight="1" thickBot="1">
      <c r="N14" s="169"/>
      <c r="O14" s="150">
        <v>9</v>
      </c>
      <c r="P14" s="149">
        <v>30</v>
      </c>
    </row>
    <row r="15" spans="1:16" ht="17.25" customHeight="1">
      <c r="A15" s="173" t="s">
        <v>72</v>
      </c>
      <c r="J15" s="172"/>
      <c r="K15" s="171"/>
      <c r="L15" s="171"/>
      <c r="M15" s="170"/>
      <c r="N15" s="169"/>
      <c r="O15" s="150">
        <v>10</v>
      </c>
      <c r="P15" s="149">
        <v>31</v>
      </c>
    </row>
    <row r="16" spans="1:16" ht="17.25" customHeight="1" thickBot="1">
      <c r="A16" s="168">
        <f>B9</f>
        <v>0</v>
      </c>
      <c r="B16" s="148" t="s">
        <v>71</v>
      </c>
      <c r="F16" s="148" t="s">
        <v>70</v>
      </c>
      <c r="J16" s="158"/>
      <c r="K16" s="167">
        <f>B9</f>
        <v>0</v>
      </c>
      <c r="L16" s="148" t="s">
        <v>69</v>
      </c>
      <c r="M16" s="155"/>
      <c r="O16" s="150">
        <v>11</v>
      </c>
      <c r="P16" s="149">
        <v>30</v>
      </c>
    </row>
    <row r="17" spans="1:16" ht="17.25" customHeight="1">
      <c r="A17" s="162" t="s">
        <v>68</v>
      </c>
      <c r="B17" s="161" t="e">
        <f>ROUNDDOWN(B12/VLOOKUP($B$9,$O$9:$P$20,2,0),0)*$M$9</f>
        <v>#N/A</v>
      </c>
      <c r="F17" s="166" t="s">
        <v>68</v>
      </c>
      <c r="G17" s="165"/>
      <c r="J17" s="158"/>
      <c r="K17" s="164" t="s">
        <v>68</v>
      </c>
      <c r="L17" s="163" t="e">
        <f>IF(G17="",B17,MIN(B17,G17))</f>
        <v>#N/A</v>
      </c>
      <c r="M17" s="155"/>
      <c r="O17" s="150">
        <v>12</v>
      </c>
      <c r="P17" s="149">
        <v>31</v>
      </c>
    </row>
    <row r="18" spans="1:16" ht="17.25" customHeight="1" thickBot="1">
      <c r="A18" s="162" t="s">
        <v>67</v>
      </c>
      <c r="B18" s="161" t="e">
        <f>ROUNDDOWN(B13/VLOOKUP($B$9,$O$9:$P$20,2,0),0)*$M$9</f>
        <v>#N/A</v>
      </c>
      <c r="F18" s="160" t="s">
        <v>67</v>
      </c>
      <c r="G18" s="159"/>
      <c r="J18" s="158"/>
      <c r="K18" s="157" t="s">
        <v>67</v>
      </c>
      <c r="L18" s="156" t="e">
        <f>IF(G18="",B18,MIN(B18,G18))</f>
        <v>#N/A</v>
      </c>
      <c r="M18" s="155"/>
      <c r="O18" s="150">
        <v>1</v>
      </c>
      <c r="P18" s="149">
        <v>31</v>
      </c>
    </row>
    <row r="19" spans="1:16" ht="17.25" customHeight="1" thickBot="1">
      <c r="J19" s="154"/>
      <c r="K19" s="153"/>
      <c r="L19" s="153"/>
      <c r="M19" s="152"/>
      <c r="O19" s="150">
        <v>2</v>
      </c>
      <c r="P19" s="149">
        <v>29</v>
      </c>
    </row>
    <row r="20" spans="1:16" ht="17.25" customHeight="1">
      <c r="E20" s="148" t="s">
        <v>66</v>
      </c>
      <c r="H20" s="151"/>
      <c r="O20" s="150">
        <v>3</v>
      </c>
      <c r="P20" s="149">
        <v>31</v>
      </c>
    </row>
    <row r="21" spans="1:16" ht="17.25" customHeight="1"/>
    <row r="22" spans="1:16" ht="17.25" customHeight="1"/>
  </sheetData>
  <phoneticPr fontId="4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〔災害要件なし〕事業所別</vt:lpstr>
      <vt:lpstr>〔災害要件なし〕宿舎別</vt:lpstr>
      <vt:lpstr>(参考)助成期間開始日確認シート</vt:lpstr>
      <vt:lpstr>(参考)日割り計算シート</vt:lpstr>
      <vt:lpstr>'(参考)助成期間開始日確認シート'!Print_Area</vt:lpstr>
      <vt:lpstr>〔災害要件なし〕事業所別!Print_Area</vt:lpstr>
      <vt:lpstr>〔災害要件なし〕事業所別!事業計画書_福祉避難所別_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sinzai197</dc:creator>
  <cp:lastModifiedBy>sinzai197</cp:lastModifiedBy>
  <dcterms:created xsi:type="dcterms:W3CDTF">2023-09-26T07:07:50Z</dcterms:created>
  <dcterms:modified xsi:type="dcterms:W3CDTF">2023-09-26T07:38:09Z</dcterms:modified>
</cp:coreProperties>
</file>