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障害\R05\06_財団ＨＰ\051002_ウ様式＆第２期説明会動画\"/>
    </mc:Choice>
  </mc:AlternateContent>
  <xr:revisionPtr revIDLastSave="0" documentId="13_ncr:1_{65CD2A09-5811-4B62-8334-EF2FA1957A3B}" xr6:coauthVersionLast="36" xr6:coauthVersionMax="47" xr10:uidLastSave="{00000000-0000-0000-0000-000000000000}"/>
  <bookViews>
    <workbookView xWindow="-120" yWindow="-120" windowWidth="29040" windowHeight="15840" xr2:uid="{44010AFB-2707-402B-844E-2557D15581AD}"/>
  </bookViews>
  <sheets>
    <sheet name="〔災害要件なし〕事業所別" sheetId="3" r:id="rId1"/>
    <sheet name="〔災害要件なし〕宿舎別" sheetId="4" r:id="rId2"/>
    <sheet name="≪参考≫助成期間開始日確認シート" sheetId="5" r:id="rId3"/>
    <sheet name="≪参考≫日割計算シート" sheetId="6" r:id="rId4"/>
  </sheets>
  <definedNames>
    <definedName name="_xlnm.Print_Area" localSheetId="0">〔災害要件なし〕事業所別!$A$1:$P$45</definedName>
    <definedName name="_xlnm.Print_Area" localSheetId="2">≪参考≫助成期間開始日確認シート!$A$1:$N$26</definedName>
    <definedName name="あ" localSheetId="2">#REF!</definedName>
    <definedName name="あ" localSheetId="3">#REF!</definedName>
    <definedName name="あ">#REF!</definedName>
    <definedName name="事業計画書_福祉避難所別_" localSheetId="0">#REF!</definedName>
    <definedName name="事業計画書_福祉避難所別_" localSheetId="1">#REF!</definedName>
    <definedName name="事業計画書_福祉避難所別_" localSheetId="2">#REF!</definedName>
    <definedName name="事業計画書_福祉避難所別_" localSheetId="3">#REF!</definedName>
    <definedName name="事業計画書_福祉避難所別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4" l="1"/>
  <c r="K23" i="5"/>
  <c r="C18" i="6"/>
  <c r="M18" i="6" s="1"/>
  <c r="C17" i="6"/>
  <c r="M17" i="6" s="1"/>
  <c r="L16" i="6"/>
  <c r="B16" i="6"/>
  <c r="N9" i="6"/>
  <c r="H9" i="6"/>
  <c r="O23" i="5"/>
  <c r="O19" i="4" l="1"/>
  <c r="F18" i="4"/>
  <c r="F20" i="4" s="1"/>
  <c r="F21" i="4" s="1"/>
  <c r="F22" i="4" s="1"/>
  <c r="O16" i="4"/>
  <c r="N16" i="4"/>
  <c r="N18" i="4" s="1"/>
  <c r="N20" i="4" s="1"/>
  <c r="N21" i="4" s="1"/>
  <c r="N22" i="4" s="1"/>
  <c r="M18" i="4"/>
  <c r="M20" i="4" s="1"/>
  <c r="M21" i="4" s="1"/>
  <c r="M22" i="4" s="1"/>
  <c r="L16" i="4"/>
  <c r="L18" i="4" s="1"/>
  <c r="L20" i="4" s="1"/>
  <c r="L21" i="4" s="1"/>
  <c r="L22" i="4" s="1"/>
  <c r="K16" i="4"/>
  <c r="K18" i="4" s="1"/>
  <c r="K20" i="4" s="1"/>
  <c r="K21" i="4" s="1"/>
  <c r="K22" i="4" s="1"/>
  <c r="J16" i="4"/>
  <c r="J18" i="4" s="1"/>
  <c r="J20" i="4" s="1"/>
  <c r="J21" i="4" s="1"/>
  <c r="J22" i="4" s="1"/>
  <c r="I16" i="4"/>
  <c r="I18" i="4" s="1"/>
  <c r="I20" i="4" s="1"/>
  <c r="I21" i="4" s="1"/>
  <c r="I22" i="4" s="1"/>
  <c r="H16" i="4"/>
  <c r="H18" i="4" s="1"/>
  <c r="H20" i="4" s="1"/>
  <c r="H21" i="4" s="1"/>
  <c r="H22" i="4" s="1"/>
  <c r="G16" i="4"/>
  <c r="G18" i="4" s="1"/>
  <c r="G20" i="4" s="1"/>
  <c r="G21" i="4" s="1"/>
  <c r="G22" i="4" s="1"/>
  <c r="F16" i="4"/>
  <c r="E16" i="4"/>
  <c r="E18" i="4" s="1"/>
  <c r="E20" i="4" s="1"/>
  <c r="E21" i="4" s="1"/>
  <c r="E22" i="4" s="1"/>
  <c r="D16" i="4"/>
  <c r="D18" i="4" s="1"/>
  <c r="D20" i="4" s="1"/>
  <c r="D21" i="4" s="1"/>
  <c r="D22" i="4" s="1"/>
  <c r="C16" i="4"/>
  <c r="C18" i="4" s="1"/>
  <c r="C20" i="4" s="1"/>
  <c r="C21" i="4" s="1"/>
  <c r="C22" i="4" s="1"/>
  <c r="O15" i="4"/>
  <c r="O14" i="4"/>
  <c r="P8" i="4"/>
  <c r="P9" i="4" s="1"/>
  <c r="O1" i="4"/>
  <c r="B42" i="3"/>
  <c r="C18" i="3" s="1"/>
  <c r="S18" i="3"/>
  <c r="S19" i="3" s="1"/>
  <c r="S20" i="3" s="1"/>
  <c r="S21" i="3" s="1"/>
  <c r="S22" i="3" s="1"/>
  <c r="O16" i="3"/>
  <c r="O1" i="3"/>
  <c r="P16" i="3" l="1"/>
  <c r="O18" i="4"/>
  <c r="O22" i="4"/>
  <c r="D10" i="4" s="1"/>
  <c r="S23" i="3"/>
  <c r="S24" i="3" s="1"/>
  <c r="S25" i="3" s="1"/>
  <c r="S26" i="3" s="1"/>
  <c r="S27" i="3" s="1"/>
  <c r="S28" i="3" s="1"/>
  <c r="S29" i="3" s="1"/>
  <c r="S30" i="3" s="1"/>
  <c r="S31" i="3" s="1"/>
  <c r="S3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13" authorId="0" shapeId="0" xr:uid="{48A03514-B037-49BA-BBB1-BA0EBBF27DD5}">
      <text>
        <r>
          <rPr>
            <b/>
            <sz val="16"/>
            <color indexed="81"/>
            <rFont val="ＭＳ Ｐゴシック"/>
            <family val="3"/>
            <charset val="128"/>
          </rPr>
          <t>４戸以下の申請の場合は本表の記入は不要です。</t>
        </r>
      </text>
    </comment>
    <comment ref="P16" authorId="0" shapeId="0" xr:uid="{E82FFA63-6270-4A65-9ECF-4C87034BA063}">
      <text>
        <r>
          <rPr>
            <sz val="10"/>
            <color indexed="81"/>
            <rFont val="ＭＳ Ｐゴシック"/>
            <family val="3"/>
            <charset val="128"/>
          </rPr>
          <t>黄色の網掛け部分は直接入力不可です。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sinzai085</author>
    <author>sinzai197</author>
    <author>sinzai203</author>
  </authors>
  <commentList>
    <comment ref="O3" authorId="0" shapeId="0" xr:uid="{5C53B527-F718-431C-8CEB-11ACC070C3A7}">
      <text>
        <r>
          <rPr>
            <b/>
            <sz val="10"/>
            <color indexed="81"/>
            <rFont val="ＭＳ Ｐゴシック"/>
            <family val="3"/>
            <charset val="128"/>
          </rPr>
          <t>転居等による変更がある場合は、枝番〔-1、-2等〕を入力してください。</t>
        </r>
      </text>
    </comment>
    <comment ref="I4" authorId="1" shapeId="0" xr:uid="{5DB174EB-7249-4BA2-AAAC-70AB407192B0}">
      <text>
        <r>
          <rPr>
            <sz val="9"/>
            <color indexed="81"/>
            <rFont val="MS P ゴシック"/>
            <family val="3"/>
            <charset val="128"/>
          </rPr>
          <t>ドロップダウンリストあり</t>
        </r>
      </text>
    </comment>
    <comment ref="J8" authorId="0" shapeId="0" xr:uid="{9B86C340-1778-4E9B-8127-E28819E9F893}">
      <text>
        <r>
          <rPr>
            <b/>
            <sz val="11"/>
            <color indexed="81"/>
            <rFont val="ＭＳ Ｐゴシック"/>
            <family val="3"/>
            <charset val="128"/>
          </rPr>
          <t>注1：単年度事業につき、令和5年（2023年）4月1日以降の日付となります。本ファイルに添付の</t>
        </r>
        <r>
          <rPr>
            <b/>
            <sz val="11"/>
            <color indexed="10"/>
            <rFont val="ＭＳ Ｐゴシック"/>
            <family val="3"/>
            <charset val="128"/>
          </rPr>
          <t>「助成期間開始日確認シート」</t>
        </r>
        <r>
          <rPr>
            <b/>
            <sz val="11"/>
            <color indexed="81"/>
            <rFont val="ＭＳ Ｐゴシック"/>
            <family val="3"/>
            <charset val="128"/>
          </rPr>
          <t>を活用してください。</t>
        </r>
        <r>
          <rPr>
            <b/>
            <sz val="11"/>
            <color indexed="10"/>
            <rFont val="ＭＳ Ｐゴシック"/>
            <family val="3"/>
            <charset val="128"/>
          </rPr>
          <t xml:space="preserve">
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81"/>
            <rFont val="ＭＳ Ｐゴシック"/>
            <family val="3"/>
            <charset val="128"/>
          </rPr>
          <t>助成期間の開始日は
　（１）雇用確認書の採用日（入職日）
　（２）賃貸借契約書の契約期間の開始日
　（３）住民票の住定日（転入日、転居日等）
（１）～（３）の一番遅い日の翌月初日からとなります。
なお、年度の途中で宿舎又は入居者が変更となる場合、宿舎番号に変更が無いかぎり日割りが認められており、（１）～（３）の一番遅い日が開始日となります。日割り額の算出は本ファイルに添付の</t>
        </r>
        <r>
          <rPr>
            <b/>
            <sz val="11"/>
            <color indexed="10"/>
            <rFont val="ＭＳ Ｐゴシック"/>
            <family val="3"/>
            <charset val="128"/>
          </rPr>
          <t>「日割り計算シート」</t>
        </r>
        <r>
          <rPr>
            <sz val="11"/>
            <color indexed="81"/>
            <rFont val="ＭＳ Ｐゴシック"/>
            <family val="3"/>
            <charset val="128"/>
          </rPr>
          <t xml:space="preserve">を活用してください。
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注2：年月日は、西暦（例：2023/4/1）で入力してください。和暦に変換されます。年月日の区切りは"／"スラッシュを使用してください。変換されない場合は、和暦で入力してください。
</t>
        </r>
      </text>
    </comment>
    <comment ref="P8" authorId="2" shapeId="0" xr:uid="{8386CFD2-4D41-4940-9396-95F3C4D5D1FB}">
      <text>
        <r>
          <rPr>
            <b/>
            <sz val="9"/>
            <color indexed="81"/>
            <rFont val="MS P ゴシック"/>
            <family val="3"/>
            <charset val="128"/>
          </rPr>
          <t>関数あり</t>
        </r>
      </text>
    </comment>
    <comment ref="N16" authorId="2" shapeId="0" xr:uid="{B95B8191-03A7-44E7-81AD-A06CC4740B43}">
      <text>
        <r>
          <rPr>
            <sz val="11"/>
            <color indexed="81"/>
            <rFont val="MS P ゴシック"/>
            <family val="3"/>
            <charset val="128"/>
          </rPr>
          <t>礼金・更新料の支払額＆助成期間を入力しても月々に反映されない場合は、財団までご連絡ください。</t>
        </r>
      </text>
    </comment>
    <comment ref="O22" authorId="0" shapeId="0" xr:uid="{3A0C7C68-BBFA-4D51-9C40-6AE11E6511C7}">
      <text>
        <r>
          <rPr>
            <sz val="11"/>
            <color indexed="81"/>
            <rFont val="ＭＳ Ｐゴシック"/>
            <family val="3"/>
            <charset val="128"/>
          </rPr>
          <t>黄色の網掛け部分は直接入力不可です。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sinzai203</author>
  </authors>
  <commentList>
    <comment ref="B8" authorId="0" shapeId="0" xr:uid="{145B2766-2281-4D2C-BE4C-54462197CF85}">
      <text>
        <r>
          <rPr>
            <sz val="9"/>
            <color indexed="81"/>
            <rFont val="HG丸ｺﾞｼｯｸM-PRO"/>
            <family val="3"/>
            <charset val="128"/>
          </rPr>
          <t>ドロップダウンリストより選択してください。</t>
        </r>
      </text>
    </comment>
    <comment ref="B14" authorId="0" shapeId="0" xr:uid="{95D12F2A-85A5-4AF5-AD23-AE68E55541D3}">
      <text>
        <r>
          <rPr>
            <sz val="9"/>
            <color indexed="81"/>
            <rFont val="MS P ゴシック"/>
            <family val="3"/>
            <charset val="128"/>
          </rPr>
          <t>西暦で2023/4/15のようにｽﾗｯｼｭ(/)を使用して記入してください。</t>
        </r>
      </text>
    </comment>
    <comment ref="I14" authorId="0" shapeId="0" xr:uid="{363A0AE4-E1C5-4B52-BD6B-3A80DD64D124}">
      <text>
        <r>
          <rPr>
            <sz val="9"/>
            <color indexed="81"/>
            <rFont val="MS P ゴシック"/>
            <family val="3"/>
            <charset val="128"/>
          </rPr>
          <t>西暦で2023/4/15のようにｽﾗｯｼｭ(/)を使用して記入してください。</t>
        </r>
      </text>
    </comment>
    <comment ref="B19" authorId="0" shapeId="0" xr:uid="{0E71CAEF-8FDD-4E55-97F6-96E9471C4656}">
      <text>
        <r>
          <rPr>
            <sz val="9"/>
            <color indexed="81"/>
            <rFont val="MS P ゴシック"/>
            <family val="3"/>
            <charset val="128"/>
          </rPr>
          <t>西暦で2023/4/15のようにｽﾗｯｼｭ(/)を使用して記入してください。</t>
        </r>
      </text>
    </comment>
  </commentList>
</comments>
</file>

<file path=xl/sharedStrings.xml><?xml version="1.0" encoding="utf-8"?>
<sst xmlns="http://schemas.openxmlformats.org/spreadsheetml/2006/main" count="178" uniqueCount="163">
  <si>
    <t>公益財団法人東京都福祉保健財団 理事長 殿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フクシ</t>
    </rPh>
    <rPh sb="11" eb="13">
      <t>ホケン</t>
    </rPh>
    <rPh sb="13" eb="15">
      <t>ザイダン</t>
    </rPh>
    <rPh sb="16" eb="19">
      <t>リジチョウ</t>
    </rPh>
    <rPh sb="20" eb="21">
      <t>ドノ</t>
    </rPh>
    <phoneticPr fontId="3"/>
  </si>
  <si>
    <t>法 人 名</t>
    <rPh sb="0" eb="1">
      <t>ホウ</t>
    </rPh>
    <rPh sb="2" eb="3">
      <t>ヒト</t>
    </rPh>
    <rPh sb="4" eb="5">
      <t>メイ</t>
    </rPh>
    <phoneticPr fontId="3"/>
  </si>
  <si>
    <t>円</t>
    <rPh sb="0" eb="1">
      <t>エン</t>
    </rPh>
    <phoneticPr fontId="3"/>
  </si>
  <si>
    <t>備考</t>
    <rPh sb="0" eb="2">
      <t>ビコウ</t>
    </rPh>
    <phoneticPr fontId="3"/>
  </si>
  <si>
    <t xml:space="preserve">令和５年度 東京都障害福祉サービス等職員宿舎借り上げ支援事業  </t>
    <rPh sb="0" eb="2">
      <t>レイワ</t>
    </rPh>
    <rPh sb="3" eb="5">
      <t>ネンド</t>
    </rPh>
    <rPh sb="6" eb="9">
      <t>トウキョウト</t>
    </rPh>
    <rPh sb="9" eb="11">
      <t>ショウガイ</t>
    </rPh>
    <rPh sb="11" eb="13">
      <t>フクシ</t>
    </rPh>
    <rPh sb="17" eb="18">
      <t>トウ</t>
    </rPh>
    <rPh sb="18" eb="20">
      <t>ショクイン</t>
    </rPh>
    <rPh sb="20" eb="28">
      <t>シカ</t>
    </rPh>
    <rPh sb="28" eb="30">
      <t>ジギョウ</t>
    </rPh>
    <phoneticPr fontId="3"/>
  </si>
  <si>
    <t>交付申請書（事業所別）</t>
  </si>
  <si>
    <t xml:space="preserve">事業所名 </t>
    <rPh sb="0" eb="3">
      <t>ジギョウショ</t>
    </rPh>
    <rPh sb="2" eb="3">
      <t>ショ</t>
    </rPh>
    <rPh sb="3" eb="4">
      <t>ナ</t>
    </rPh>
    <phoneticPr fontId="3"/>
  </si>
  <si>
    <t xml:space="preserve">所  在  地 </t>
    <rPh sb="0" eb="1">
      <t>トコロ</t>
    </rPh>
    <rPh sb="3" eb="4">
      <t>ザイ</t>
    </rPh>
    <rPh sb="6" eb="7">
      <t>チ</t>
    </rPh>
    <phoneticPr fontId="3"/>
  </si>
  <si>
    <t>５戸以上申請する場合は下表に記入してください。（４戸以下の申請の場合は記入は不要です）</t>
    <rPh sb="1" eb="4">
      <t>コイジョウ</t>
    </rPh>
    <rPh sb="4" eb="6">
      <t>シンセイ</t>
    </rPh>
    <rPh sb="8" eb="10">
      <t>バアイ</t>
    </rPh>
    <rPh sb="11" eb="13">
      <t>カヒョウ</t>
    </rPh>
    <rPh sb="14" eb="16">
      <t>キニュウ</t>
    </rPh>
    <rPh sb="25" eb="28">
      <t>コイカ</t>
    </rPh>
    <rPh sb="29" eb="31">
      <t>シンセイ</t>
    </rPh>
    <rPh sb="32" eb="34">
      <t>バアイ</t>
    </rPh>
    <rPh sb="35" eb="37">
      <t>キニュウ</t>
    </rPh>
    <rPh sb="38" eb="40">
      <t>フヨウ</t>
    </rPh>
    <phoneticPr fontId="3"/>
  </si>
  <si>
    <t>同一所在地内のサービス種別毎に利用定員数を記入してください。（サービス種別コードは『助成金の手引』（助成金交付要綱別表1）を参照してください。）
利用定員数の定めがないサービスについては記入不要です。</t>
    <rPh sb="0" eb="2">
      <t>ドウイツ</t>
    </rPh>
    <rPh sb="2" eb="5">
      <t>ショザイチ</t>
    </rPh>
    <rPh sb="5" eb="6">
      <t>ナイ</t>
    </rPh>
    <rPh sb="11" eb="13">
      <t>シュベツ</t>
    </rPh>
    <rPh sb="13" eb="14">
      <t>マイ</t>
    </rPh>
    <rPh sb="15" eb="17">
      <t>リヨウ</t>
    </rPh>
    <rPh sb="17" eb="19">
      <t>テイイン</t>
    </rPh>
    <rPh sb="19" eb="20">
      <t>スウ</t>
    </rPh>
    <rPh sb="21" eb="23">
      <t>キニュウ</t>
    </rPh>
    <rPh sb="35" eb="37">
      <t>シュベツ</t>
    </rPh>
    <rPh sb="42" eb="45">
      <t>ジョセイキン</t>
    </rPh>
    <rPh sb="46" eb="48">
      <t>テビ</t>
    </rPh>
    <rPh sb="50" eb="53">
      <t>ジョセイキン</t>
    </rPh>
    <rPh sb="53" eb="55">
      <t>コウフ</t>
    </rPh>
    <rPh sb="55" eb="57">
      <t>ヨウコウ</t>
    </rPh>
    <rPh sb="57" eb="59">
      <t>ベッピョウ</t>
    </rPh>
    <rPh sb="62" eb="64">
      <t>サンショウ</t>
    </rPh>
    <rPh sb="73" eb="78">
      <t>リヨウテイインスウ</t>
    </rPh>
    <rPh sb="79" eb="80">
      <t>サダ</t>
    </rPh>
    <rPh sb="93" eb="97">
      <t>キニュウフヨウ</t>
    </rPh>
    <phoneticPr fontId="15"/>
  </si>
  <si>
    <t>サービス
種別コード</t>
    <rPh sb="5" eb="7">
      <t>シュベツ</t>
    </rPh>
    <phoneticPr fontId="15"/>
  </si>
  <si>
    <t>ア</t>
    <phoneticPr fontId="3"/>
  </si>
  <si>
    <t>イ</t>
    <phoneticPr fontId="3"/>
  </si>
  <si>
    <t>ウ</t>
    <phoneticPr fontId="3"/>
  </si>
  <si>
    <t>エ</t>
    <phoneticPr fontId="3"/>
  </si>
  <si>
    <t>オ</t>
    <phoneticPr fontId="3"/>
  </si>
  <si>
    <t>カ</t>
    <phoneticPr fontId="3"/>
  </si>
  <si>
    <t>キ</t>
    <phoneticPr fontId="3"/>
  </si>
  <si>
    <t>ク</t>
    <phoneticPr fontId="3"/>
  </si>
  <si>
    <t>ケ</t>
    <phoneticPr fontId="3"/>
  </si>
  <si>
    <t>コ</t>
    <phoneticPr fontId="3"/>
  </si>
  <si>
    <t>サ</t>
    <phoneticPr fontId="3"/>
  </si>
  <si>
    <t>シ</t>
    <phoneticPr fontId="3"/>
  </si>
  <si>
    <t>ス</t>
    <phoneticPr fontId="3"/>
  </si>
  <si>
    <t>セ</t>
    <phoneticPr fontId="3"/>
  </si>
  <si>
    <t>定員合計数</t>
    <rPh sb="0" eb="2">
      <t>テイイン</t>
    </rPh>
    <rPh sb="2" eb="4">
      <t>ゴウケイ</t>
    </rPh>
    <rPh sb="4" eb="5">
      <t>スウ</t>
    </rPh>
    <phoneticPr fontId="3"/>
  </si>
  <si>
    <t>申請上限
戸数</t>
    <rPh sb="0" eb="2">
      <t>シンセイ</t>
    </rPh>
    <rPh sb="2" eb="4">
      <t>ジョウゲン</t>
    </rPh>
    <rPh sb="5" eb="7">
      <t>コスウ</t>
    </rPh>
    <phoneticPr fontId="3"/>
  </si>
  <si>
    <t>利用定員数</t>
    <rPh sb="0" eb="2">
      <t>リヨウ</t>
    </rPh>
    <rPh sb="2" eb="3">
      <t>サダ</t>
    </rPh>
    <rPh sb="3" eb="4">
      <t>イン</t>
    </rPh>
    <rPh sb="4" eb="5">
      <t>スウ</t>
    </rPh>
    <phoneticPr fontId="15"/>
  </si>
  <si>
    <t>0～40</t>
    <phoneticPr fontId="3"/>
  </si>
  <si>
    <t>ソ</t>
    <phoneticPr fontId="3"/>
  </si>
  <si>
    <t>タ</t>
    <phoneticPr fontId="3"/>
  </si>
  <si>
    <t>チ</t>
    <phoneticPr fontId="3"/>
  </si>
  <si>
    <t>ツ</t>
    <phoneticPr fontId="3"/>
  </si>
  <si>
    <t>テ</t>
    <phoneticPr fontId="3"/>
  </si>
  <si>
    <t>ト</t>
    <phoneticPr fontId="3"/>
  </si>
  <si>
    <t>ナ</t>
    <phoneticPr fontId="3"/>
  </si>
  <si>
    <t>ニ</t>
    <phoneticPr fontId="3"/>
  </si>
  <si>
    <t>ヌ</t>
    <phoneticPr fontId="3"/>
  </si>
  <si>
    <t>ネ</t>
    <phoneticPr fontId="3"/>
  </si>
  <si>
    <t>ノ</t>
    <phoneticPr fontId="3"/>
  </si>
  <si>
    <t>ハ</t>
    <phoneticPr fontId="3"/>
  </si>
  <si>
    <t>ヒ</t>
    <phoneticPr fontId="3"/>
  </si>
  <si>
    <t>合計</t>
    <rPh sb="0" eb="2">
      <t>ゴウケイ</t>
    </rPh>
    <phoneticPr fontId="15"/>
  </si>
  <si>
    <t>今年度申請上限戸数</t>
    <rPh sb="0" eb="3">
      <t>コンネンド</t>
    </rPh>
    <rPh sb="3" eb="5">
      <t>シンセイ</t>
    </rPh>
    <rPh sb="5" eb="7">
      <t>ジョウゲン</t>
    </rPh>
    <rPh sb="7" eb="8">
      <t>コ</t>
    </rPh>
    <rPh sb="8" eb="9">
      <t>カズ</t>
    </rPh>
    <phoneticPr fontId="15"/>
  </si>
  <si>
    <t>利用定員数</t>
    <rPh sb="0" eb="2">
      <t>リヨウ</t>
    </rPh>
    <rPh sb="2" eb="4">
      <t>テイイン</t>
    </rPh>
    <rPh sb="4" eb="5">
      <t>スウ</t>
    </rPh>
    <phoneticPr fontId="15"/>
  </si>
  <si>
    <t>41～50</t>
    <phoneticPr fontId="3"/>
  </si>
  <si>
    <t>1. 助成対象額</t>
    <rPh sb="3" eb="5">
      <t>ジョセイ</t>
    </rPh>
    <rPh sb="5" eb="7">
      <t>タイショウ</t>
    </rPh>
    <rPh sb="7" eb="8">
      <t>ガク</t>
    </rPh>
    <phoneticPr fontId="15"/>
  </si>
  <si>
    <t>円</t>
    <rPh sb="0" eb="1">
      <t>エン</t>
    </rPh>
    <phoneticPr fontId="15"/>
  </si>
  <si>
    <t>51～60</t>
    <phoneticPr fontId="3"/>
  </si>
  <si>
    <t>61～70</t>
    <phoneticPr fontId="3"/>
  </si>
  <si>
    <t>2. 内訳</t>
    <rPh sb="3" eb="5">
      <t>ウチワケ</t>
    </rPh>
    <phoneticPr fontId="15"/>
  </si>
  <si>
    <t>71～80</t>
    <phoneticPr fontId="3"/>
  </si>
  <si>
    <t>宿舎番号</t>
    <rPh sb="0" eb="2">
      <t>シュクシャ</t>
    </rPh>
    <rPh sb="2" eb="4">
      <t>バンゴウ</t>
    </rPh>
    <phoneticPr fontId="15"/>
  </si>
  <si>
    <t>助成対象額（円）</t>
    <rPh sb="0" eb="2">
      <t>ジョセイ</t>
    </rPh>
    <rPh sb="2" eb="4">
      <t>タイショウ</t>
    </rPh>
    <rPh sb="4" eb="5">
      <t>ガク</t>
    </rPh>
    <rPh sb="6" eb="7">
      <t>エン</t>
    </rPh>
    <phoneticPr fontId="15"/>
  </si>
  <si>
    <t>備     考</t>
    <rPh sb="0" eb="1">
      <t>ビ</t>
    </rPh>
    <rPh sb="6" eb="7">
      <t>コウ</t>
    </rPh>
    <phoneticPr fontId="15"/>
  </si>
  <si>
    <t>81～90</t>
    <phoneticPr fontId="3"/>
  </si>
  <si>
    <t>91～100</t>
    <phoneticPr fontId="3"/>
  </si>
  <si>
    <t>101～110</t>
    <phoneticPr fontId="3"/>
  </si>
  <si>
    <t>111～120</t>
    <phoneticPr fontId="3"/>
  </si>
  <si>
    <t>未定期間</t>
    <rPh sb="0" eb="2">
      <t>ミテイ</t>
    </rPh>
    <rPh sb="2" eb="4">
      <t>キカン</t>
    </rPh>
    <phoneticPr fontId="3"/>
  </si>
  <si>
    <t>助成金額</t>
    <rPh sb="0" eb="2">
      <t>ジョセイ</t>
    </rPh>
    <rPh sb="2" eb="4">
      <t>キンガク</t>
    </rPh>
    <phoneticPr fontId="3"/>
  </si>
  <si>
    <t>121～130</t>
    <phoneticPr fontId="3"/>
  </si>
  <si>
    <t>未定（7月以降）</t>
    <rPh sb="0" eb="2">
      <t>ミテイ</t>
    </rPh>
    <rPh sb="4" eb="7">
      <t>ガツイコウ</t>
    </rPh>
    <phoneticPr fontId="3"/>
  </si>
  <si>
    <t>131～140</t>
    <phoneticPr fontId="3"/>
  </si>
  <si>
    <t>未定（8月以降）</t>
    <rPh sb="0" eb="2">
      <t>ミテイ</t>
    </rPh>
    <rPh sb="4" eb="7">
      <t>ガツイコウ</t>
    </rPh>
    <phoneticPr fontId="3"/>
  </si>
  <si>
    <t>141～150</t>
    <phoneticPr fontId="3"/>
  </si>
  <si>
    <t>未定（9月以降）</t>
    <rPh sb="0" eb="2">
      <t>ミテイ</t>
    </rPh>
    <rPh sb="4" eb="7">
      <t>ガツイコウ</t>
    </rPh>
    <phoneticPr fontId="3"/>
  </si>
  <si>
    <t>151～160</t>
    <phoneticPr fontId="3"/>
  </si>
  <si>
    <t>未定（10月以降）</t>
    <rPh sb="0" eb="2">
      <t>ミテイ</t>
    </rPh>
    <rPh sb="5" eb="8">
      <t>ガツイコウ</t>
    </rPh>
    <phoneticPr fontId="3"/>
  </si>
  <si>
    <t>161～170</t>
    <phoneticPr fontId="3"/>
  </si>
  <si>
    <t>未定（11月以降）</t>
    <rPh sb="0" eb="2">
      <t>ミテイ</t>
    </rPh>
    <rPh sb="5" eb="8">
      <t>ガツイコウ</t>
    </rPh>
    <phoneticPr fontId="3"/>
  </si>
  <si>
    <t>171～180</t>
    <phoneticPr fontId="3"/>
  </si>
  <si>
    <t>未定（12月以降）</t>
    <rPh sb="0" eb="2">
      <t>ミテイ</t>
    </rPh>
    <rPh sb="5" eb="8">
      <t>ガツイコウ</t>
    </rPh>
    <phoneticPr fontId="3"/>
  </si>
  <si>
    <t>181～190</t>
    <phoneticPr fontId="3"/>
  </si>
  <si>
    <t>未定（1月以降）</t>
    <rPh sb="0" eb="2">
      <t>ミテイ</t>
    </rPh>
    <rPh sb="4" eb="7">
      <t>ガツイコウ</t>
    </rPh>
    <phoneticPr fontId="3"/>
  </si>
  <si>
    <t>191～</t>
    <phoneticPr fontId="3"/>
  </si>
  <si>
    <t>未定（2月以降）</t>
    <rPh sb="0" eb="2">
      <t>ミテイ</t>
    </rPh>
    <rPh sb="4" eb="7">
      <t>ガツイコウ</t>
    </rPh>
    <phoneticPr fontId="3"/>
  </si>
  <si>
    <t>未定（3月以降）</t>
    <rPh sb="0" eb="2">
      <t>ミテイ</t>
    </rPh>
    <rPh sb="4" eb="7">
      <t>ガツイコウ</t>
    </rPh>
    <phoneticPr fontId="3"/>
  </si>
  <si>
    <t>※事業所が複数ある場合は、事業所毎に本書を作成してください。</t>
    <rPh sb="1" eb="3">
      <t>ジギョウ</t>
    </rPh>
    <rPh sb="3" eb="4">
      <t>ジョ</t>
    </rPh>
    <rPh sb="5" eb="7">
      <t>フクスウ</t>
    </rPh>
    <rPh sb="9" eb="11">
      <t>バアイ</t>
    </rPh>
    <rPh sb="13" eb="15">
      <t>ジギョウ</t>
    </rPh>
    <rPh sb="15" eb="16">
      <t>ジョ</t>
    </rPh>
    <rPh sb="16" eb="17">
      <t>マイ</t>
    </rPh>
    <rPh sb="18" eb="19">
      <t>ホン</t>
    </rPh>
    <rPh sb="19" eb="20">
      <t>ショ</t>
    </rPh>
    <rPh sb="21" eb="23">
      <t>サクセイ</t>
    </rPh>
    <phoneticPr fontId="3"/>
  </si>
  <si>
    <t>〔障害・災害要件なし〕令和５年度</t>
    <rPh sb="1" eb="3">
      <t>ショウガイ</t>
    </rPh>
    <rPh sb="4" eb="8">
      <t>サイガイヨウケン</t>
    </rPh>
    <phoneticPr fontId="3"/>
  </si>
  <si>
    <t>公益財団法人東京都福祉保健財団 理事長 殿</t>
    <rPh sb="0" eb="6">
      <t>コウザイ</t>
    </rPh>
    <rPh sb="6" eb="15">
      <t>トウキョウトフクシホケンザイダン</t>
    </rPh>
    <rPh sb="16" eb="19">
      <t>リジチョウ</t>
    </rPh>
    <rPh sb="20" eb="21">
      <t>ドノ</t>
    </rPh>
    <phoneticPr fontId="3"/>
  </si>
  <si>
    <t>宿舎番号</t>
    <rPh sb="0" eb="2">
      <t>シュクシャ</t>
    </rPh>
    <rPh sb="2" eb="4">
      <t>バンゴウ</t>
    </rPh>
    <phoneticPr fontId="3"/>
  </si>
  <si>
    <t>枝番号</t>
    <rPh sb="0" eb="1">
      <t>エダ</t>
    </rPh>
    <rPh sb="1" eb="2">
      <t>バン</t>
    </rPh>
    <rPh sb="2" eb="3">
      <t>ゴウ</t>
    </rPh>
    <phoneticPr fontId="3"/>
  </si>
  <si>
    <t>令和５年度 東京都障害福祉サービス等職員宿舎借り上げ支援事業　　</t>
    <rPh sb="6" eb="9">
      <t>トウキョウト</t>
    </rPh>
    <rPh sb="9" eb="13">
      <t>ショウガイフクシ</t>
    </rPh>
    <rPh sb="17" eb="18">
      <t>トウ</t>
    </rPh>
    <rPh sb="18" eb="20">
      <t>ショクイン</t>
    </rPh>
    <rPh sb="20" eb="22">
      <t>シュクシャ</t>
    </rPh>
    <rPh sb="22" eb="23">
      <t>カ</t>
    </rPh>
    <rPh sb="24" eb="25">
      <t>ア</t>
    </rPh>
    <rPh sb="26" eb="28">
      <t>シエン</t>
    </rPh>
    <rPh sb="28" eb="30">
      <t>ジギョウ</t>
    </rPh>
    <phoneticPr fontId="3"/>
  </si>
  <si>
    <t>交付申請書（宿舎別）</t>
  </si>
  <si>
    <t>法　人　名</t>
    <phoneticPr fontId="3"/>
  </si>
  <si>
    <r>
      <t xml:space="preserve">宿舎住所
</t>
    </r>
    <r>
      <rPr>
        <sz val="9"/>
        <rFont val="ＭＳ Ｐゴシック"/>
        <family val="3"/>
        <charset val="128"/>
      </rPr>
      <t>（建物名・部屋番号も記載）</t>
    </r>
    <rPh sb="0" eb="2">
      <t>シュクシャ</t>
    </rPh>
    <rPh sb="2" eb="3">
      <t>ジュウ</t>
    </rPh>
    <rPh sb="3" eb="4">
      <t>ショ</t>
    </rPh>
    <rPh sb="6" eb="8">
      <t>タテモノ</t>
    </rPh>
    <rPh sb="8" eb="9">
      <t>ナ</t>
    </rPh>
    <rPh sb="10" eb="12">
      <t>ヘヤ</t>
    </rPh>
    <rPh sb="12" eb="14">
      <t>バンゴウ</t>
    </rPh>
    <rPh sb="15" eb="17">
      <t>キサイ</t>
    </rPh>
    <phoneticPr fontId="3"/>
  </si>
  <si>
    <t>事業所名</t>
    <rPh sb="0" eb="4">
      <t>ジギョウショメイ</t>
    </rPh>
    <phoneticPr fontId="3"/>
  </si>
  <si>
    <t>入居者氏名</t>
    <rPh sb="0" eb="3">
      <t>ニュウキョシャ</t>
    </rPh>
    <rPh sb="3" eb="5">
      <t>シメイ</t>
    </rPh>
    <phoneticPr fontId="3"/>
  </si>
  <si>
    <t>＊同一宿舎に対象者が複数居住している場合は、下欄
  または備考欄に氏名と助成期間を記入してください。</t>
    <rPh sb="1" eb="3">
      <t>ドウイツ</t>
    </rPh>
    <rPh sb="3" eb="5">
      <t>シュクシャ</t>
    </rPh>
    <rPh sb="6" eb="9">
      <t>タイショウシャ</t>
    </rPh>
    <rPh sb="10" eb="12">
      <t>フクスウ</t>
    </rPh>
    <rPh sb="12" eb="14">
      <t>キョジュウ</t>
    </rPh>
    <rPh sb="18" eb="20">
      <t>バアイ</t>
    </rPh>
    <rPh sb="22" eb="24">
      <t>カラン</t>
    </rPh>
    <rPh sb="30" eb="32">
      <t>ビコウ</t>
    </rPh>
    <rPh sb="32" eb="33">
      <t>ラン</t>
    </rPh>
    <rPh sb="34" eb="36">
      <t>シメイ</t>
    </rPh>
    <rPh sb="37" eb="39">
      <t>ジョセイ</t>
    </rPh>
    <rPh sb="39" eb="41">
      <t>キカン</t>
    </rPh>
    <rPh sb="42" eb="44">
      <t>キニュウ</t>
    </rPh>
    <phoneticPr fontId="3"/>
  </si>
  <si>
    <t>助成期間</t>
    <rPh sb="0" eb="2">
      <t>ジョセイ</t>
    </rPh>
    <rPh sb="2" eb="4">
      <t>キカン</t>
    </rPh>
    <phoneticPr fontId="3"/>
  </si>
  <si>
    <t>開始日</t>
    <rPh sb="0" eb="3">
      <t>カイシビ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</si>
  <si>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</si>
  <si>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終了日</t>
    <rPh sb="0" eb="3">
      <t>シュウリョウビ</t>
    </rPh>
    <phoneticPr fontId="3"/>
  </si>
  <si>
    <t>1  助成対象額</t>
    <rPh sb="3" eb="5">
      <t>ジョセイ</t>
    </rPh>
    <rPh sb="5" eb="7">
      <t>タイショウ</t>
    </rPh>
    <rPh sb="7" eb="8">
      <t>ガク</t>
    </rPh>
    <phoneticPr fontId="3"/>
  </si>
  <si>
    <t>金</t>
    <rPh sb="0" eb="1">
      <t>キン</t>
    </rPh>
    <phoneticPr fontId="3"/>
  </si>
  <si>
    <t>入居者の
勤務先事業所名</t>
    <rPh sb="0" eb="3">
      <t>ニュウキョシャ</t>
    </rPh>
    <rPh sb="5" eb="8">
      <t>キンムサキ</t>
    </rPh>
    <rPh sb="8" eb="12">
      <t>ジギョウショメイ</t>
    </rPh>
    <phoneticPr fontId="3"/>
  </si>
  <si>
    <t>サービス
種別コード※1</t>
    <rPh sb="5" eb="7">
      <t>シュベツ</t>
    </rPh>
    <phoneticPr fontId="3"/>
  </si>
  <si>
    <t xml:space="preserve"> ※1 交付要綱別表1に定めるア～ヒを選び、ご記入ください。</t>
    <phoneticPr fontId="3"/>
  </si>
  <si>
    <t>2  内訳</t>
    <rPh sb="3" eb="5">
      <t>ウチワケ</t>
    </rPh>
    <phoneticPr fontId="3"/>
  </si>
  <si>
    <t>種別</t>
    <rPh sb="0" eb="2">
      <t>シュベツ</t>
    </rPh>
    <phoneticPr fontId="3"/>
  </si>
  <si>
    <t>4月分</t>
    <rPh sb="1" eb="2">
      <t>ガツ</t>
    </rPh>
    <rPh sb="2" eb="3">
      <t>ブン</t>
    </rPh>
    <phoneticPr fontId="3"/>
  </si>
  <si>
    <t>5月分</t>
    <rPh sb="1" eb="2">
      <t>ガツ</t>
    </rPh>
    <rPh sb="2" eb="3">
      <t>ブン</t>
    </rPh>
    <phoneticPr fontId="3"/>
  </si>
  <si>
    <t>6月分</t>
    <rPh sb="1" eb="2">
      <t>ガツ</t>
    </rPh>
    <rPh sb="2" eb="3">
      <t>ブン</t>
    </rPh>
    <phoneticPr fontId="3"/>
  </si>
  <si>
    <t>7月分</t>
    <rPh sb="1" eb="2">
      <t>ガツ</t>
    </rPh>
    <rPh sb="2" eb="3">
      <t>ブン</t>
    </rPh>
    <phoneticPr fontId="3"/>
  </si>
  <si>
    <t>8月分</t>
    <rPh sb="2" eb="3">
      <t>ブン</t>
    </rPh>
    <phoneticPr fontId="3"/>
  </si>
  <si>
    <t>9月分</t>
    <rPh sb="2" eb="3">
      <t>ブン</t>
    </rPh>
    <phoneticPr fontId="3"/>
  </si>
  <si>
    <t>10月分</t>
    <rPh sb="3" eb="4">
      <t>ブン</t>
    </rPh>
    <phoneticPr fontId="3"/>
  </si>
  <si>
    <t>11月分</t>
    <rPh sb="3" eb="4">
      <t>ブン</t>
    </rPh>
    <phoneticPr fontId="3"/>
  </si>
  <si>
    <t>12月分</t>
    <rPh sb="3" eb="4">
      <t>ブン</t>
    </rPh>
    <phoneticPr fontId="3"/>
  </si>
  <si>
    <t>1月分</t>
    <rPh sb="1" eb="2">
      <t>ガツ</t>
    </rPh>
    <rPh sb="2" eb="3">
      <t>ブン</t>
    </rPh>
    <phoneticPr fontId="3"/>
  </si>
  <si>
    <t>2月分</t>
    <rPh sb="2" eb="3">
      <t>ブン</t>
    </rPh>
    <phoneticPr fontId="3"/>
  </si>
  <si>
    <t>3月分</t>
    <rPh sb="2" eb="3">
      <t>ブン</t>
    </rPh>
    <phoneticPr fontId="3"/>
  </si>
  <si>
    <t>合計  （円）</t>
    <rPh sb="0" eb="2">
      <t>ゴウケイ</t>
    </rPh>
    <rPh sb="5" eb="6">
      <t>エン</t>
    </rPh>
    <phoneticPr fontId="3"/>
  </si>
  <si>
    <t>賃借料</t>
    <rPh sb="0" eb="1">
      <t>チン</t>
    </rPh>
    <rPh sb="1" eb="2">
      <t>シャク</t>
    </rPh>
    <rPh sb="2" eb="3">
      <t>リョウ</t>
    </rPh>
    <phoneticPr fontId="3"/>
  </si>
  <si>
    <t>共益費（管理費）</t>
    <rPh sb="0" eb="3">
      <t>キョウエキヒ</t>
    </rPh>
    <rPh sb="4" eb="7">
      <t>カンリヒ</t>
    </rPh>
    <phoneticPr fontId="3"/>
  </si>
  <si>
    <t>礼金または更新料</t>
    <rPh sb="0" eb="2">
      <t>レイキン</t>
    </rPh>
    <rPh sb="5" eb="8">
      <t>コウシンリョウ</t>
    </rPh>
    <phoneticPr fontId="3"/>
  </si>
  <si>
    <t>支払額
（円）</t>
    <rPh sb="0" eb="1">
      <t>シ</t>
    </rPh>
    <rPh sb="1" eb="2">
      <t>バライ</t>
    </rPh>
    <rPh sb="2" eb="3">
      <t>ガク</t>
    </rPh>
    <rPh sb="5" eb="6">
      <t>エン</t>
    </rPh>
    <phoneticPr fontId="3"/>
  </si>
  <si>
    <r>
      <t>合計</t>
    </r>
    <r>
      <rPr>
        <b/>
        <sz val="10"/>
        <rFont val="ＭＳ Ｐゴシック"/>
        <family val="3"/>
        <charset val="128"/>
      </rPr>
      <t xml:space="preserve"> [a]</t>
    </r>
    <rPh sb="0" eb="2">
      <t>ゴウケイ</t>
    </rPh>
    <phoneticPr fontId="3"/>
  </si>
  <si>
    <r>
      <t>入居者負担額</t>
    </r>
    <r>
      <rPr>
        <b/>
        <sz val="10"/>
        <rFont val="ＭＳ Ｐゴシック"/>
        <family val="3"/>
        <charset val="128"/>
      </rPr>
      <t xml:space="preserve"> [b]</t>
    </r>
    <rPh sb="0" eb="3">
      <t>ニュウキョシャ</t>
    </rPh>
    <rPh sb="3" eb="5">
      <t>フタン</t>
    </rPh>
    <rPh sb="5" eb="6">
      <t>ガク</t>
    </rPh>
    <phoneticPr fontId="3"/>
  </si>
  <si>
    <r>
      <t>法人負担額</t>
    </r>
    <r>
      <rPr>
        <b/>
        <sz val="10"/>
        <rFont val="ＭＳ Ｐゴシック"/>
        <family val="3"/>
        <charset val="128"/>
      </rPr>
      <t xml:space="preserve"> [c]</t>
    </r>
    <r>
      <rPr>
        <sz val="10"/>
        <rFont val="ＭＳ Ｐゴシック"/>
        <family val="3"/>
        <charset val="128"/>
      </rPr>
      <t xml:space="preserve">
 （a-b）</t>
    </r>
    <rPh sb="0" eb="2">
      <t>ホウジン</t>
    </rPh>
    <rPh sb="2" eb="4">
      <t>フタン</t>
    </rPh>
    <rPh sb="4" eb="5">
      <t>ガク</t>
    </rPh>
    <phoneticPr fontId="3"/>
  </si>
  <si>
    <t>－</t>
    <phoneticPr fontId="3"/>
  </si>
  <si>
    <r>
      <t>選定額</t>
    </r>
    <r>
      <rPr>
        <b/>
        <sz val="10"/>
        <rFont val="ＭＳ Ｐゴシック"/>
        <family val="3"/>
        <charset val="128"/>
      </rPr>
      <t xml:space="preserve"> [d]</t>
    </r>
    <r>
      <rPr>
        <sz val="10"/>
        <rFont val="ＭＳ Ｐゴシック"/>
        <family val="3"/>
        <charset val="128"/>
      </rPr>
      <t xml:space="preserve">
（cと基準額82,000円とを
比較し少ない額）</t>
    </r>
    <rPh sb="0" eb="2">
      <t>センテイ</t>
    </rPh>
    <rPh sb="2" eb="3">
      <t>ガク</t>
    </rPh>
    <rPh sb="11" eb="13">
      <t>キジュン</t>
    </rPh>
    <rPh sb="13" eb="14">
      <t>ガク</t>
    </rPh>
    <rPh sb="20" eb="21">
      <t>エン</t>
    </rPh>
    <rPh sb="24" eb="26">
      <t>ヒカク</t>
    </rPh>
    <rPh sb="27" eb="28">
      <t>スク</t>
    </rPh>
    <rPh sb="30" eb="31">
      <t>ガク</t>
    </rPh>
    <phoneticPr fontId="3"/>
  </si>
  <si>
    <t>助成対象額   ｄ×1/2
 （1,000円未満切捨）</t>
    <rPh sb="0" eb="2">
      <t>ジョセイ</t>
    </rPh>
    <rPh sb="2" eb="4">
      <t>タイショウ</t>
    </rPh>
    <rPh sb="4" eb="5">
      <t>ガク</t>
    </rPh>
    <rPh sb="21" eb="22">
      <t>エン</t>
    </rPh>
    <rPh sb="22" eb="24">
      <t>ミマン</t>
    </rPh>
    <rPh sb="24" eb="26">
      <t>キリス</t>
    </rPh>
    <phoneticPr fontId="3"/>
  </si>
  <si>
    <t>※ この申請書は、宿舎一戸につき一枚作成してください。なお、宿舎・入居者に変更があった場合には、別葉（宿舎別）を作成してください。</t>
    <phoneticPr fontId="3"/>
  </si>
  <si>
    <t>〔障害・災害要件なし〕令和5年度</t>
    <rPh sb="1" eb="3">
      <t>ショウガイ</t>
    </rPh>
    <rPh sb="4" eb="6">
      <t>サイガイ</t>
    </rPh>
    <rPh sb="6" eb="8">
      <t>ヨウケン</t>
    </rPh>
    <phoneticPr fontId="3"/>
  </si>
  <si>
    <t>助成期間開始日の確認用にご活用ください。</t>
    <rPh sb="0" eb="2">
      <t>ジョセイ</t>
    </rPh>
    <rPh sb="2" eb="4">
      <t>キカン</t>
    </rPh>
    <rPh sb="4" eb="6">
      <t>カイシ</t>
    </rPh>
    <rPh sb="6" eb="7">
      <t>ビ</t>
    </rPh>
    <rPh sb="8" eb="10">
      <t>カクニン</t>
    </rPh>
    <rPh sb="10" eb="11">
      <t>ヨウ</t>
    </rPh>
    <rPh sb="13" eb="15">
      <t>カツヨウ</t>
    </rPh>
    <phoneticPr fontId="3"/>
  </si>
  <si>
    <t>を埋めてください。</t>
    <rPh sb="1" eb="2">
      <t>ウ</t>
    </rPh>
    <phoneticPr fontId="3"/>
  </si>
  <si>
    <t>●助成期間開始日確認シート</t>
    <rPh sb="1" eb="3">
      <t>ジョセイ</t>
    </rPh>
    <rPh sb="3" eb="5">
      <t>キカン</t>
    </rPh>
    <rPh sb="5" eb="8">
      <t>カイシビ</t>
    </rPh>
    <rPh sb="8" eb="10">
      <t>カクニン</t>
    </rPh>
    <phoneticPr fontId="35"/>
  </si>
  <si>
    <t>日付の入力は西暦で2023/4/15のように、
年月日の区切りにはスラッシュ（/）を使用してください。</t>
    <rPh sb="6" eb="8">
      <t>セイレキ</t>
    </rPh>
    <phoneticPr fontId="3"/>
  </si>
  <si>
    <t>①宿舎の新規または継続を確認します。</t>
    <rPh sb="1" eb="3">
      <t>シュクシャ</t>
    </rPh>
    <rPh sb="4" eb="6">
      <t>シンキ</t>
    </rPh>
    <rPh sb="9" eb="11">
      <t>ケイゾク</t>
    </rPh>
    <rPh sb="12" eb="14">
      <t>カクニン</t>
    </rPh>
    <phoneticPr fontId="35"/>
  </si>
  <si>
    <r>
      <t>・令和4年度に助成を受けて</t>
    </r>
    <r>
      <rPr>
        <u/>
        <sz val="10"/>
        <color theme="1"/>
        <rFont val="ＭＳ Ｐゴシック"/>
        <family val="3"/>
        <charset val="128"/>
      </rPr>
      <t>いない</t>
    </r>
    <r>
      <rPr>
        <sz val="10"/>
        <color theme="1"/>
        <rFont val="ＭＳ Ｐゴシック"/>
        <family val="3"/>
        <charset val="128"/>
      </rPr>
      <t>宿舎番号</t>
    </r>
    <phoneticPr fontId="3"/>
  </si>
  <si>
    <t>→　新規</t>
    <rPh sb="2" eb="4">
      <t>シンキ</t>
    </rPh>
    <phoneticPr fontId="3"/>
  </si>
  <si>
    <t>をドロップダウンリストから選択してください。</t>
    <rPh sb="13" eb="15">
      <t>センタク</t>
    </rPh>
    <phoneticPr fontId="3"/>
  </si>
  <si>
    <r>
      <t>・令和4年度に1ヶ月でも助成を受けて</t>
    </r>
    <r>
      <rPr>
        <u/>
        <sz val="10"/>
        <color theme="1"/>
        <rFont val="ＭＳ Ｐゴシック"/>
        <family val="3"/>
        <charset val="128"/>
      </rPr>
      <t>いる</t>
    </r>
    <r>
      <rPr>
        <sz val="10"/>
        <color theme="1"/>
        <rFont val="ＭＳ Ｐゴシック"/>
        <family val="3"/>
        <charset val="128"/>
      </rPr>
      <t>宿舎番号</t>
    </r>
    <phoneticPr fontId="3"/>
  </si>
  <si>
    <t>→　継続</t>
    <rPh sb="2" eb="4">
      <t>ケイゾク</t>
    </rPh>
    <phoneticPr fontId="3"/>
  </si>
  <si>
    <t>②採用日（入職日）を入力してください。</t>
    <rPh sb="1" eb="3">
      <t>サイヨウ</t>
    </rPh>
    <rPh sb="3" eb="4">
      <t>ビ</t>
    </rPh>
    <rPh sb="5" eb="7">
      <t>ニュウショク</t>
    </rPh>
    <rPh sb="7" eb="8">
      <t>ビ</t>
    </rPh>
    <rPh sb="10" eb="12">
      <t>ニュウリョク</t>
    </rPh>
    <phoneticPr fontId="35"/>
  </si>
  <si>
    <t>③賃貸借契約書の契約期間開始日を入力してください。</t>
    <rPh sb="1" eb="4">
      <t>チンタイシャク</t>
    </rPh>
    <rPh sb="4" eb="7">
      <t>ケイヤクショ</t>
    </rPh>
    <rPh sb="8" eb="10">
      <t>ケイヤク</t>
    </rPh>
    <rPh sb="10" eb="12">
      <t>キカン</t>
    </rPh>
    <rPh sb="12" eb="15">
      <t>カイシビ</t>
    </rPh>
    <rPh sb="16" eb="18">
      <t>ニュウリョク</t>
    </rPh>
    <phoneticPr fontId="3"/>
  </si>
  <si>
    <t>(名義変更の場合は、法人契約の始期)</t>
    <rPh sb="1" eb="3">
      <t>メイギ</t>
    </rPh>
    <rPh sb="3" eb="5">
      <t>ヘンコウ</t>
    </rPh>
    <rPh sb="6" eb="8">
      <t>バアイ</t>
    </rPh>
    <rPh sb="10" eb="12">
      <t>ホウジン</t>
    </rPh>
    <rPh sb="12" eb="14">
      <t>ケイヤク</t>
    </rPh>
    <rPh sb="15" eb="17">
      <t>シキ</t>
    </rPh>
    <phoneticPr fontId="3"/>
  </si>
  <si>
    <t>④住民票の住定日（転入日、転居日）を入力してください。</t>
    <rPh sb="1" eb="4">
      <t>ジュウミンヒョウ</t>
    </rPh>
    <rPh sb="5" eb="6">
      <t>ジュウ</t>
    </rPh>
    <rPh sb="6" eb="7">
      <t>テイ</t>
    </rPh>
    <rPh sb="7" eb="8">
      <t>ビ</t>
    </rPh>
    <rPh sb="9" eb="11">
      <t>テンニュウ</t>
    </rPh>
    <rPh sb="11" eb="12">
      <t>ビ</t>
    </rPh>
    <rPh sb="13" eb="15">
      <t>テンキョ</t>
    </rPh>
    <rPh sb="15" eb="16">
      <t>ビ</t>
    </rPh>
    <rPh sb="18" eb="20">
      <t>ニュウリョク</t>
    </rPh>
    <phoneticPr fontId="35"/>
  </si>
  <si>
    <t>※届出日ではありません。</t>
    <rPh sb="1" eb="3">
      <t>トドケデ</t>
    </rPh>
    <rPh sb="3" eb="4">
      <t>ビ</t>
    </rPh>
    <phoneticPr fontId="3"/>
  </si>
  <si>
    <t>様式転記内容</t>
    <rPh sb="0" eb="2">
      <t>ヨウシキ</t>
    </rPh>
    <rPh sb="2" eb="4">
      <t>テンキ</t>
    </rPh>
    <rPh sb="4" eb="6">
      <t>ナイヨウ</t>
    </rPh>
    <phoneticPr fontId="3"/>
  </si>
  <si>
    <t>助成期間開始日</t>
    <rPh sb="0" eb="2">
      <t>ジョセイ</t>
    </rPh>
    <rPh sb="2" eb="4">
      <t>キカン</t>
    </rPh>
    <rPh sb="4" eb="7">
      <t>カイシビ</t>
    </rPh>
    <phoneticPr fontId="3"/>
  </si>
  <si>
    <t>下記のいずれかに該当し、月の途中で助成終了（開始）となる場合は対象月の日割り額を算出してください。</t>
    <rPh sb="0" eb="2">
      <t>カキ</t>
    </rPh>
    <rPh sb="8" eb="10">
      <t>ガイトウ</t>
    </rPh>
    <rPh sb="12" eb="13">
      <t>ツキ</t>
    </rPh>
    <rPh sb="14" eb="16">
      <t>トチュウ</t>
    </rPh>
    <rPh sb="17" eb="19">
      <t>ジョセイ</t>
    </rPh>
    <rPh sb="19" eb="21">
      <t>シュウリョウ</t>
    </rPh>
    <rPh sb="22" eb="24">
      <t>カイシ</t>
    </rPh>
    <rPh sb="28" eb="30">
      <t>バアイ</t>
    </rPh>
    <rPh sb="31" eb="33">
      <t>タイショウ</t>
    </rPh>
    <rPh sb="33" eb="34">
      <t>ヅキ</t>
    </rPh>
    <rPh sb="35" eb="37">
      <t>ヒワ</t>
    </rPh>
    <rPh sb="38" eb="39">
      <t>ガク</t>
    </rPh>
    <rPh sb="40" eb="42">
      <t>サンシュツ</t>
    </rPh>
    <phoneticPr fontId="3"/>
  </si>
  <si>
    <t>　　　・転居や退去により助成終了となる場合の助成終了月</t>
    <rPh sb="4" eb="6">
      <t>テンキョ</t>
    </rPh>
    <rPh sb="7" eb="9">
      <t>タイキョ</t>
    </rPh>
    <rPh sb="12" eb="14">
      <t>ジョセイ</t>
    </rPh>
    <rPh sb="14" eb="16">
      <t>シュウリョウ</t>
    </rPh>
    <rPh sb="19" eb="21">
      <t>バアイ</t>
    </rPh>
    <rPh sb="22" eb="24">
      <t>ジョセイ</t>
    </rPh>
    <rPh sb="24" eb="26">
      <t>シュウリョウ</t>
    </rPh>
    <rPh sb="26" eb="27">
      <t>ツキ</t>
    </rPh>
    <phoneticPr fontId="3"/>
  </si>
  <si>
    <t>　　　・令和4年度に助成実績がある宿舎番号の助成開始月</t>
    <rPh sb="4" eb="6">
      <t>レイワ</t>
    </rPh>
    <rPh sb="7" eb="9">
      <t>ネンド</t>
    </rPh>
    <rPh sb="10" eb="12">
      <t>ジョセイ</t>
    </rPh>
    <rPh sb="12" eb="14">
      <t>ジッセキ</t>
    </rPh>
    <rPh sb="17" eb="19">
      <t>シュクシャ</t>
    </rPh>
    <rPh sb="19" eb="21">
      <t>バンゴウ</t>
    </rPh>
    <rPh sb="22" eb="24">
      <t>ジョセイ</t>
    </rPh>
    <rPh sb="24" eb="26">
      <t>カイシ</t>
    </rPh>
    <rPh sb="26" eb="27">
      <t>ツキ</t>
    </rPh>
    <phoneticPr fontId="3"/>
  </si>
  <si>
    <t>　　　・枝番号（-２以降）がある宿舎番号の助成開始月</t>
    <rPh sb="4" eb="5">
      <t>エダ</t>
    </rPh>
    <rPh sb="5" eb="7">
      <t>バンゴウ</t>
    </rPh>
    <rPh sb="10" eb="12">
      <t>イコウ</t>
    </rPh>
    <rPh sb="16" eb="18">
      <t>シュクシャ</t>
    </rPh>
    <rPh sb="18" eb="20">
      <t>バンゴウ</t>
    </rPh>
    <rPh sb="21" eb="23">
      <t>ジョセイ</t>
    </rPh>
    <rPh sb="23" eb="25">
      <t>カイシ</t>
    </rPh>
    <rPh sb="25" eb="26">
      <t>ツキ</t>
    </rPh>
    <phoneticPr fontId="3"/>
  </si>
  <si>
    <t>●日割計算シート</t>
    <rPh sb="3" eb="5">
      <t>ケイサン</t>
    </rPh>
    <phoneticPr fontId="35"/>
  </si>
  <si>
    <t>を入力してください</t>
    <rPh sb="1" eb="3">
      <t>ニュウリョク</t>
    </rPh>
    <phoneticPr fontId="35"/>
  </si>
  <si>
    <t>①日割計算をする月の期間を入力してください。</t>
    <rPh sb="1" eb="3">
      <t>ヒワ</t>
    </rPh>
    <rPh sb="3" eb="5">
      <t>ケイサン</t>
    </rPh>
    <rPh sb="8" eb="9">
      <t>ツキ</t>
    </rPh>
    <rPh sb="10" eb="12">
      <t>キカン</t>
    </rPh>
    <rPh sb="13" eb="15">
      <t>ニュウリョク</t>
    </rPh>
    <phoneticPr fontId="35"/>
  </si>
  <si>
    <t>期間</t>
    <rPh sb="0" eb="2">
      <t>キカン</t>
    </rPh>
    <phoneticPr fontId="35"/>
  </si>
  <si>
    <t>月</t>
    <rPh sb="0" eb="1">
      <t>ガツ</t>
    </rPh>
    <phoneticPr fontId="35"/>
  </si>
  <si>
    <t>日</t>
    <rPh sb="0" eb="1">
      <t>ニチ</t>
    </rPh>
    <phoneticPr fontId="35"/>
  </si>
  <si>
    <t>～</t>
    <phoneticPr fontId="35"/>
  </si>
  <si>
    <t>居住日数</t>
    <rPh sb="0" eb="2">
      <t>キョジュウ</t>
    </rPh>
    <rPh sb="2" eb="4">
      <t>ニッスウ</t>
    </rPh>
    <phoneticPr fontId="35"/>
  </si>
  <si>
    <t>②1ヶ月の賃料と共益費を入力してください。</t>
    <rPh sb="3" eb="4">
      <t>ゲツ</t>
    </rPh>
    <rPh sb="5" eb="7">
      <t>チンリョウ</t>
    </rPh>
    <rPh sb="8" eb="11">
      <t>キョウエキヒ</t>
    </rPh>
    <rPh sb="12" eb="14">
      <t>ニュウリョク</t>
    </rPh>
    <phoneticPr fontId="35"/>
  </si>
  <si>
    <t>賃料</t>
    <rPh sb="0" eb="2">
      <t>チンリョウ</t>
    </rPh>
    <phoneticPr fontId="35"/>
  </si>
  <si>
    <t>共益費</t>
    <rPh sb="0" eb="3">
      <t>キョウエキヒ</t>
    </rPh>
    <phoneticPr fontId="35"/>
  </si>
  <si>
    <t>③対象月の実際に支払った額がわかれば入力してください。</t>
    <rPh sb="1" eb="3">
      <t>タイショウ</t>
    </rPh>
    <rPh sb="3" eb="4">
      <t>ツキ</t>
    </rPh>
    <rPh sb="5" eb="7">
      <t>ジッサイ</t>
    </rPh>
    <rPh sb="8" eb="10">
      <t>シハラ</t>
    </rPh>
    <rPh sb="12" eb="13">
      <t>ガク</t>
    </rPh>
    <rPh sb="18" eb="20">
      <t>ニュウリョク</t>
    </rPh>
    <phoneticPr fontId="35"/>
  </si>
  <si>
    <t>日割額</t>
    <rPh sb="0" eb="2">
      <t>ヒワリ</t>
    </rPh>
    <rPh sb="2" eb="3">
      <t>ガク</t>
    </rPh>
    <phoneticPr fontId="35"/>
  </si>
  <si>
    <r>
      <t>実支払額</t>
    </r>
    <r>
      <rPr>
        <sz val="10"/>
        <color theme="1"/>
        <rFont val="游ゴシック"/>
        <family val="3"/>
        <charset val="128"/>
        <scheme val="minor"/>
      </rPr>
      <t>（不明な場合は空欄）</t>
    </r>
    <rPh sb="0" eb="1">
      <t>ジツ</t>
    </rPh>
    <rPh sb="1" eb="3">
      <t>シハライ</t>
    </rPh>
    <rPh sb="3" eb="4">
      <t>ガク</t>
    </rPh>
    <rPh sb="5" eb="7">
      <t>フメイ</t>
    </rPh>
    <rPh sb="8" eb="10">
      <t>バアイ</t>
    </rPh>
    <rPh sb="11" eb="13">
      <t>クウラン</t>
    </rPh>
    <phoneticPr fontId="35"/>
  </si>
  <si>
    <t>様式転記内容</t>
    <phoneticPr fontId="35"/>
  </si>
  <si>
    <t xml:space="preserve"> 比較して少ない金額</t>
    <rPh sb="1" eb="3">
      <t>ヒカク</t>
    </rPh>
    <rPh sb="5" eb="6">
      <t>スク</t>
    </rPh>
    <rPh sb="8" eb="10">
      <t>キンガク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</si>
</sst>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0&quot;月&quot;"/>
    <numFmt numFmtId="179" formatCode="#&quot;月分&quot;"/>
  </numFmts>
  <fonts count="44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indexed="81"/>
      <name val="HG丸ｺﾞｼｯｸM-PRO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6" fillId="0" borderId="0" xfId="2" applyFont="1" applyAlignment="1"/>
    <xf numFmtId="0" fontId="7" fillId="0" borderId="0" xfId="2" applyFont="1" applyAlignment="1"/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6" fillId="0" borderId="0" xfId="2" applyFont="1">
      <alignment vertical="center"/>
    </xf>
    <xf numFmtId="0" fontId="9" fillId="0" borderId="0" xfId="2" applyFont="1" applyAlignment="1">
      <alignment horizontal="centerContinuous"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0" fontId="10" fillId="0" borderId="0" xfId="2" applyFont="1" applyAlignment="1">
      <alignment horizontal="distributed" vertical="center"/>
    </xf>
    <xf numFmtId="0" fontId="13" fillId="0" borderId="0" xfId="2" applyFont="1">
      <alignment vertical="center"/>
    </xf>
    <xf numFmtId="0" fontId="16" fillId="0" borderId="36" xfId="2" applyFont="1" applyBorder="1" applyAlignment="1">
      <alignment horizontal="distributed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8" fillId="3" borderId="39" xfId="2" applyFont="1" applyFill="1" applyBorder="1">
      <alignment vertical="center"/>
    </xf>
    <xf numFmtId="0" fontId="8" fillId="3" borderId="39" xfId="2" applyFont="1" applyFill="1" applyBorder="1" applyAlignment="1">
      <alignment horizontal="center" vertical="center" wrapText="1"/>
    </xf>
    <xf numFmtId="0" fontId="16" fillId="0" borderId="40" xfId="2" applyFont="1" applyBorder="1" applyAlignment="1">
      <alignment horizontal="distributed" vertical="center"/>
    </xf>
    <xf numFmtId="0" fontId="8" fillId="0" borderId="28" xfId="2" applyFont="1" applyBorder="1">
      <alignment vertical="center"/>
    </xf>
    <xf numFmtId="0" fontId="8" fillId="0" borderId="41" xfId="2" applyFont="1" applyBorder="1">
      <alignment vertical="center"/>
    </xf>
    <xf numFmtId="0" fontId="8" fillId="0" borderId="42" xfId="2" applyFont="1" applyBorder="1">
      <alignment vertical="center"/>
    </xf>
    <xf numFmtId="0" fontId="8" fillId="0" borderId="30" xfId="2" applyFont="1" applyBorder="1">
      <alignment vertical="center"/>
    </xf>
    <xf numFmtId="0" fontId="8" fillId="0" borderId="20" xfId="2" applyFont="1" applyBorder="1">
      <alignment vertical="center"/>
    </xf>
    <xf numFmtId="0" fontId="8" fillId="3" borderId="39" xfId="2" applyFont="1" applyFill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 wrapText="1"/>
    </xf>
    <xf numFmtId="0" fontId="17" fillId="0" borderId="43" xfId="2" applyFont="1" applyBorder="1" applyAlignment="1">
      <alignment horizontal="center" vertical="center" wrapText="1"/>
    </xf>
    <xf numFmtId="0" fontId="8" fillId="2" borderId="44" xfId="2" applyFont="1" applyFill="1" applyBorder="1">
      <alignment vertical="center"/>
    </xf>
    <xf numFmtId="0" fontId="8" fillId="0" borderId="3" xfId="2" applyFont="1" applyBorder="1" applyAlignment="1">
      <alignment horizontal="center" vertical="center"/>
    </xf>
    <xf numFmtId="0" fontId="8" fillId="0" borderId="0" xfId="2" applyFont="1" applyAlignment="1">
      <alignment vertical="top"/>
    </xf>
    <xf numFmtId="0" fontId="8" fillId="0" borderId="45" xfId="2" applyFont="1" applyBorder="1" applyAlignment="1">
      <alignment horizontal="center" vertical="center" wrapText="1"/>
    </xf>
    <xf numFmtId="0" fontId="8" fillId="0" borderId="47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0" fontId="1" fillId="4" borderId="25" xfId="5" applyFill="1" applyBorder="1" applyAlignment="1">
      <alignment horizontal="center" vertical="center"/>
    </xf>
    <xf numFmtId="0" fontId="1" fillId="4" borderId="25" xfId="6" applyFill="1" applyBorder="1" applyAlignment="1">
      <alignment horizontal="center" vertical="center"/>
    </xf>
    <xf numFmtId="0" fontId="1" fillId="0" borderId="25" xfId="5" applyBorder="1">
      <alignment vertical="center"/>
    </xf>
    <xf numFmtId="38" fontId="7" fillId="0" borderId="25" xfId="1" applyFont="1" applyBorder="1">
      <alignment vertical="center"/>
    </xf>
    <xf numFmtId="0" fontId="16" fillId="0" borderId="0" xfId="2" applyFont="1">
      <alignment vertical="center"/>
    </xf>
    <xf numFmtId="177" fontId="8" fillId="0" borderId="0" xfId="2" applyNumberFormat="1" applyFont="1">
      <alignment vertical="center"/>
    </xf>
    <xf numFmtId="0" fontId="8" fillId="0" borderId="44" xfId="2" applyFont="1" applyBorder="1" applyAlignment="1">
      <alignment horizontal="center" vertical="center"/>
    </xf>
    <xf numFmtId="0" fontId="8" fillId="0" borderId="45" xfId="2" applyFont="1" applyBorder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19" fillId="0" borderId="0" xfId="2" applyFont="1">
      <alignment vertical="center"/>
    </xf>
    <xf numFmtId="0" fontId="16" fillId="0" borderId="0" xfId="2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4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9" fillId="0" borderId="45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49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7" fillId="0" borderId="23" xfId="0" applyFont="1" applyBorder="1">
      <alignment vertical="center"/>
    </xf>
    <xf numFmtId="176" fontId="7" fillId="0" borderId="23" xfId="0" applyNumberFormat="1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10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6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38" fontId="10" fillId="0" borderId="65" xfId="7" applyFont="1" applyFill="1" applyBorder="1" applyAlignment="1">
      <alignment horizontal="right" vertical="center"/>
    </xf>
    <xf numFmtId="38" fontId="10" fillId="0" borderId="9" xfId="7" applyFont="1" applyFill="1" applyBorder="1" applyAlignment="1">
      <alignment horizontal="right" vertical="center"/>
    </xf>
    <xf numFmtId="38" fontId="10" fillId="0" borderId="66" xfId="7" applyFont="1" applyFill="1" applyBorder="1" applyAlignment="1">
      <alignment horizontal="right" vertical="center"/>
    </xf>
    <xf numFmtId="38" fontId="10" fillId="2" borderId="67" xfId="7" applyFont="1" applyFill="1" applyBorder="1" applyAlignment="1">
      <alignment horizontal="right" vertical="center"/>
    </xf>
    <xf numFmtId="38" fontId="10" fillId="0" borderId="25" xfId="7" applyFont="1" applyFill="1" applyBorder="1" applyAlignment="1">
      <alignment horizontal="right" vertical="center"/>
    </xf>
    <xf numFmtId="38" fontId="10" fillId="0" borderId="14" xfId="7" applyFont="1" applyFill="1" applyBorder="1" applyAlignment="1">
      <alignment horizontal="right" vertical="center"/>
    </xf>
    <xf numFmtId="38" fontId="10" fillId="2" borderId="48" xfId="7" applyFont="1" applyFill="1" applyBorder="1" applyAlignment="1">
      <alignment horizontal="right" vertical="center"/>
    </xf>
    <xf numFmtId="0" fontId="10" fillId="0" borderId="53" xfId="0" applyFont="1" applyBorder="1" applyAlignment="1">
      <alignment horizontal="center" vertical="center" wrapText="1"/>
    </xf>
    <xf numFmtId="38" fontId="10" fillId="0" borderId="45" xfId="7" applyFont="1" applyFill="1" applyBorder="1" applyAlignment="1">
      <alignment horizontal="right" vertical="center"/>
    </xf>
    <xf numFmtId="38" fontId="10" fillId="2" borderId="41" xfId="7" applyFont="1" applyFill="1" applyBorder="1" applyAlignment="1">
      <alignment horizontal="right" vertical="center"/>
    </xf>
    <xf numFmtId="38" fontId="10" fillId="2" borderId="42" xfId="7" applyFont="1" applyFill="1" applyBorder="1" applyAlignment="1">
      <alignment horizontal="right" vertical="center"/>
    </xf>
    <xf numFmtId="38" fontId="10" fillId="2" borderId="44" xfId="7" applyFont="1" applyFill="1" applyBorder="1" applyAlignment="1">
      <alignment horizontal="right" vertical="center"/>
    </xf>
    <xf numFmtId="38" fontId="10" fillId="0" borderId="11" xfId="7" applyFont="1" applyFill="1" applyBorder="1" applyAlignment="1">
      <alignment horizontal="right" vertical="center"/>
    </xf>
    <xf numFmtId="38" fontId="10" fillId="2" borderId="25" xfId="7" applyFont="1" applyFill="1" applyBorder="1" applyAlignment="1">
      <alignment horizontal="right" vertical="center"/>
    </xf>
    <xf numFmtId="38" fontId="10" fillId="2" borderId="14" xfId="7" applyFont="1" applyFill="1" applyBorder="1" applyAlignment="1">
      <alignment horizontal="right" vertical="center"/>
    </xf>
    <xf numFmtId="38" fontId="10" fillId="0" borderId="69" xfId="7" applyFont="1" applyFill="1" applyBorder="1" applyAlignment="1">
      <alignment horizontal="center" vertical="center"/>
    </xf>
    <xf numFmtId="38" fontId="10" fillId="2" borderId="71" xfId="7" applyFont="1" applyFill="1" applyBorder="1" applyAlignment="1">
      <alignment horizontal="right" vertical="center"/>
    </xf>
    <xf numFmtId="38" fontId="10" fillId="2" borderId="17" xfId="7" applyFont="1" applyFill="1" applyBorder="1" applyAlignment="1">
      <alignment horizontal="right" vertical="center"/>
    </xf>
    <xf numFmtId="38" fontId="10" fillId="2" borderId="35" xfId="7" applyFont="1" applyFill="1" applyBorder="1" applyAlignment="1">
      <alignment horizontal="right" vertical="center"/>
    </xf>
    <xf numFmtId="38" fontId="10" fillId="2" borderId="73" xfId="7" applyFont="1" applyFill="1" applyBorder="1" applyAlignment="1">
      <alignment horizontal="right" vertical="center"/>
    </xf>
    <xf numFmtId="38" fontId="10" fillId="2" borderId="21" xfId="7" applyFont="1" applyFill="1" applyBorder="1" applyAlignment="1">
      <alignment horizontal="right" vertical="center"/>
    </xf>
    <xf numFmtId="38" fontId="10" fillId="2" borderId="74" xfId="7" applyFont="1" applyFill="1" applyBorder="1" applyAlignment="1">
      <alignment horizontal="right" vertical="center"/>
    </xf>
    <xf numFmtId="0" fontId="10" fillId="0" borderId="20" xfId="0" applyFont="1" applyBorder="1" applyAlignment="1">
      <alignment vertical="top"/>
    </xf>
    <xf numFmtId="0" fontId="27" fillId="0" borderId="0" xfId="0" applyFont="1">
      <alignment vertical="center"/>
    </xf>
    <xf numFmtId="0" fontId="7" fillId="0" borderId="0" xfId="0" applyFont="1" applyAlignment="1">
      <alignment horizontal="right"/>
    </xf>
    <xf numFmtId="38" fontId="7" fillId="0" borderId="0" xfId="0" applyNumberFormat="1" applyFont="1">
      <alignment vertical="center"/>
    </xf>
    <xf numFmtId="38" fontId="7" fillId="0" borderId="0" xfId="0" applyNumberFormat="1" applyFont="1" applyAlignment="1">
      <alignment horizontal="right" vertical="center"/>
    </xf>
    <xf numFmtId="0" fontId="8" fillId="0" borderId="0" xfId="8" applyFont="1">
      <alignment vertical="center"/>
    </xf>
    <xf numFmtId="0" fontId="8" fillId="4" borderId="45" xfId="8" applyFont="1" applyFill="1" applyBorder="1">
      <alignment vertical="center"/>
    </xf>
    <xf numFmtId="0" fontId="34" fillId="0" borderId="0" xfId="9" applyFont="1">
      <alignment vertical="center"/>
    </xf>
    <xf numFmtId="0" fontId="19" fillId="0" borderId="0" xfId="8" applyFont="1" applyAlignment="1">
      <alignment vertical="center" wrapText="1"/>
    </xf>
    <xf numFmtId="0" fontId="19" fillId="0" borderId="0" xfId="8" applyFont="1">
      <alignment vertical="center"/>
    </xf>
    <xf numFmtId="0" fontId="36" fillId="0" borderId="0" xfId="9" applyFont="1">
      <alignment vertical="center"/>
    </xf>
    <xf numFmtId="0" fontId="16" fillId="0" borderId="0" xfId="8" applyFont="1" applyAlignment="1">
      <alignment horizontal="left" vertical="center"/>
    </xf>
    <xf numFmtId="0" fontId="8" fillId="0" borderId="38" xfId="8" applyFont="1" applyBorder="1">
      <alignment vertical="center"/>
    </xf>
    <xf numFmtId="0" fontId="16" fillId="0" borderId="0" xfId="8" applyFont="1">
      <alignment vertical="center"/>
    </xf>
    <xf numFmtId="0" fontId="16" fillId="0" borderId="0" xfId="8" applyFont="1" applyAlignment="1">
      <alignment horizontal="center" vertical="center"/>
    </xf>
    <xf numFmtId="0" fontId="36" fillId="0" borderId="0" xfId="8" applyFont="1">
      <alignment vertical="center"/>
    </xf>
    <xf numFmtId="14" fontId="8" fillId="0" borderId="0" xfId="8" applyNumberFormat="1" applyFont="1">
      <alignment vertical="center"/>
    </xf>
    <xf numFmtId="0" fontId="7" fillId="0" borderId="0" xfId="8" applyFont="1">
      <alignment vertical="center"/>
    </xf>
    <xf numFmtId="0" fontId="38" fillId="0" borderId="0" xfId="8" applyFont="1">
      <alignment vertical="center"/>
    </xf>
    <xf numFmtId="0" fontId="40" fillId="0" borderId="0" xfId="9" applyFont="1">
      <alignment vertical="center"/>
    </xf>
    <xf numFmtId="0" fontId="33" fillId="0" borderId="0" xfId="9">
      <alignment vertical="center"/>
    </xf>
    <xf numFmtId="0" fontId="41" fillId="0" borderId="0" xfId="9" applyFont="1">
      <alignment vertical="center"/>
    </xf>
    <xf numFmtId="0" fontId="33" fillId="4" borderId="45" xfId="9" applyFill="1" applyBorder="1">
      <alignment vertical="center"/>
    </xf>
    <xf numFmtId="0" fontId="42" fillId="0" borderId="0" xfId="9" applyFont="1">
      <alignment vertical="center"/>
    </xf>
    <xf numFmtId="0" fontId="33" fillId="0" borderId="0" xfId="9" applyAlignment="1">
      <alignment horizontal="center" vertical="center"/>
    </xf>
    <xf numFmtId="0" fontId="33" fillId="4" borderId="45" xfId="9" applyFill="1" applyBorder="1" applyAlignment="1" applyProtection="1">
      <alignment horizontal="center" vertical="center"/>
      <protection locked="0"/>
    </xf>
    <xf numFmtId="0" fontId="33" fillId="0" borderId="3" xfId="9" applyBorder="1" applyAlignment="1">
      <alignment horizontal="center" vertical="center"/>
    </xf>
    <xf numFmtId="0" fontId="33" fillId="0" borderId="25" xfId="9" applyBorder="1">
      <alignment vertical="center"/>
    </xf>
    <xf numFmtId="178" fontId="33" fillId="0" borderId="25" xfId="9" applyNumberFormat="1" applyBorder="1">
      <alignment vertical="center"/>
    </xf>
    <xf numFmtId="0" fontId="33" fillId="0" borderId="0" xfId="9" applyAlignment="1" applyProtection="1">
      <alignment horizontal="center" vertical="center"/>
      <protection locked="0"/>
    </xf>
    <xf numFmtId="0" fontId="33" fillId="0" borderId="75" xfId="9" applyBorder="1">
      <alignment vertical="center"/>
    </xf>
    <xf numFmtId="38" fontId="0" fillId="4" borderId="76" xfId="10" applyFont="1" applyFill="1" applyBorder="1" applyProtection="1">
      <alignment vertical="center"/>
      <protection locked="0"/>
    </xf>
    <xf numFmtId="38" fontId="0" fillId="0" borderId="0" xfId="10" applyFont="1">
      <alignment vertical="center"/>
    </xf>
    <xf numFmtId="0" fontId="33" fillId="0" borderId="77" xfId="9" applyBorder="1">
      <alignment vertical="center"/>
    </xf>
    <xf numFmtId="38" fontId="0" fillId="4" borderId="78" xfId="10" applyFont="1" applyFill="1" applyBorder="1" applyProtection="1">
      <alignment vertical="center"/>
      <protection locked="0"/>
    </xf>
    <xf numFmtId="0" fontId="33" fillId="0" borderId="31" xfId="9" applyBorder="1">
      <alignment vertical="center"/>
    </xf>
    <xf numFmtId="0" fontId="33" fillId="0" borderId="23" xfId="9" applyBorder="1">
      <alignment vertical="center"/>
    </xf>
    <xf numFmtId="0" fontId="33" fillId="0" borderId="32" xfId="9" applyBorder="1">
      <alignment vertical="center"/>
    </xf>
    <xf numFmtId="178" fontId="33" fillId="0" borderId="0" xfId="9" applyNumberFormat="1">
      <alignment vertical="center"/>
    </xf>
    <xf numFmtId="0" fontId="33" fillId="0" borderId="38" xfId="9" applyBorder="1">
      <alignment vertical="center"/>
    </xf>
    <xf numFmtId="179" fontId="33" fillId="0" borderId="0" xfId="9" applyNumberFormat="1" applyAlignment="1">
      <alignment horizontal="center" vertical="center"/>
    </xf>
    <xf numFmtId="0" fontId="33" fillId="0" borderId="49" xfId="9" applyBorder="1">
      <alignment vertical="center"/>
    </xf>
    <xf numFmtId="0" fontId="33" fillId="0" borderId="25" xfId="9" applyBorder="1" applyAlignment="1">
      <alignment horizontal="center" vertical="center"/>
    </xf>
    <xf numFmtId="38" fontId="0" fillId="0" borderId="25" xfId="10" applyFont="1" applyBorder="1">
      <alignment vertical="center"/>
    </xf>
    <xf numFmtId="0" fontId="33" fillId="5" borderId="75" xfId="9" applyFill="1" applyBorder="1">
      <alignment vertical="center"/>
    </xf>
    <xf numFmtId="38" fontId="0" fillId="5" borderId="76" xfId="10" applyFont="1" applyFill="1" applyBorder="1">
      <alignment vertical="center"/>
    </xf>
    <xf numFmtId="0" fontId="33" fillId="5" borderId="77" xfId="9" applyFill="1" applyBorder="1">
      <alignment vertical="center"/>
    </xf>
    <xf numFmtId="38" fontId="0" fillId="5" borderId="78" xfId="10" applyFont="1" applyFill="1" applyBorder="1">
      <alignment vertical="center"/>
    </xf>
    <xf numFmtId="0" fontId="33" fillId="0" borderId="20" xfId="9" applyBorder="1">
      <alignment vertical="center"/>
    </xf>
    <xf numFmtId="0" fontId="33" fillId="0" borderId="3" xfId="9" applyBorder="1">
      <alignment vertical="center"/>
    </xf>
    <xf numFmtId="0" fontId="33" fillId="0" borderId="34" xfId="9" applyBorder="1">
      <alignment vertical="center"/>
    </xf>
    <xf numFmtId="0" fontId="43" fillId="0" borderId="0" xfId="9" applyFont="1" applyAlignment="1">
      <alignment vertical="top"/>
    </xf>
    <xf numFmtId="14" fontId="8" fillId="0" borderId="0" xfId="8" applyNumberFormat="1" applyFont="1" applyFill="1" applyBorder="1" applyAlignment="1">
      <alignment vertical="center"/>
    </xf>
    <xf numFmtId="38" fontId="18" fillId="2" borderId="46" xfId="4" applyFont="1" applyFill="1" applyBorder="1" applyAlignment="1">
      <alignment horizontal="right" vertical="center" indent="1"/>
    </xf>
    <xf numFmtId="38" fontId="18" fillId="2" borderId="6" xfId="4" applyFont="1" applyFill="1" applyBorder="1" applyAlignment="1">
      <alignment horizontal="right" vertical="center" indent="1"/>
    </xf>
    <xf numFmtId="38" fontId="18" fillId="0" borderId="31" xfId="4" applyFont="1" applyFill="1" applyBorder="1" applyAlignment="1">
      <alignment horizontal="center" vertical="center"/>
    </xf>
    <xf numFmtId="38" fontId="18" fillId="0" borderId="23" xfId="4" applyFont="1" applyFill="1" applyBorder="1" applyAlignment="1">
      <alignment horizontal="center" vertical="center"/>
    </xf>
    <xf numFmtId="0" fontId="7" fillId="0" borderId="23" xfId="2" applyFont="1" applyBorder="1" applyAlignment="1">
      <alignment horizontal="right" vertical="center" wrapText="1"/>
    </xf>
    <xf numFmtId="0" fontId="7" fillId="0" borderId="0" xfId="2" applyFont="1" applyAlignment="1">
      <alignment horizontal="right" vertical="center" wrapText="1"/>
    </xf>
    <xf numFmtId="38" fontId="18" fillId="0" borderId="26" xfId="4" applyFont="1" applyBorder="1" applyAlignment="1">
      <alignment horizontal="right" vertical="center" indent="1"/>
    </xf>
    <xf numFmtId="38" fontId="18" fillId="0" borderId="2" xfId="4" applyFont="1" applyBorder="1" applyAlignment="1">
      <alignment horizontal="right" vertical="center" indent="1"/>
    </xf>
    <xf numFmtId="38" fontId="18" fillId="0" borderId="16" xfId="4" applyFont="1" applyBorder="1" applyAlignment="1">
      <alignment horizontal="right" vertical="center" indent="1"/>
    </xf>
    <xf numFmtId="38" fontId="18" fillId="0" borderId="26" xfId="4" applyFont="1" applyBorder="1" applyAlignment="1">
      <alignment horizontal="left" vertical="center" indent="1"/>
    </xf>
    <xf numFmtId="38" fontId="18" fillId="0" borderId="2" xfId="4" applyFont="1" applyBorder="1" applyAlignment="1">
      <alignment horizontal="left" vertical="center" indent="1"/>
    </xf>
    <xf numFmtId="38" fontId="18" fillId="0" borderId="16" xfId="4" applyFont="1" applyBorder="1" applyAlignment="1">
      <alignment horizontal="left" vertical="center" indent="1"/>
    </xf>
    <xf numFmtId="38" fontId="18" fillId="0" borderId="27" xfId="4" applyFont="1" applyBorder="1" applyAlignment="1">
      <alignment horizontal="left" vertical="center" indent="1"/>
    </xf>
    <xf numFmtId="38" fontId="18" fillId="0" borderId="29" xfId="4" applyFont="1" applyBorder="1" applyAlignment="1">
      <alignment horizontal="left" vertical="center" indent="1"/>
    </xf>
    <xf numFmtId="38" fontId="18" fillId="0" borderId="30" xfId="4" applyFont="1" applyBorder="1" applyAlignment="1">
      <alignment horizontal="left" vertical="center" indent="1"/>
    </xf>
    <xf numFmtId="0" fontId="8" fillId="0" borderId="46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38" fontId="18" fillId="0" borderId="24" xfId="4" applyFont="1" applyBorder="1" applyAlignment="1">
      <alignment horizontal="left" vertical="center" indent="1"/>
    </xf>
    <xf numFmtId="38" fontId="18" fillId="0" borderId="10" xfId="4" applyFont="1" applyBorder="1" applyAlignment="1">
      <alignment horizontal="left" vertical="center" indent="1"/>
    </xf>
    <xf numFmtId="38" fontId="18" fillId="0" borderId="12" xfId="4" applyFont="1" applyBorder="1" applyAlignment="1">
      <alignment horizontal="left" vertical="center" indent="1"/>
    </xf>
    <xf numFmtId="38" fontId="18" fillId="2" borderId="3" xfId="4" applyFont="1" applyFill="1" applyBorder="1" applyAlignment="1">
      <alignment horizontal="right" vertical="center"/>
    </xf>
    <xf numFmtId="0" fontId="6" fillId="0" borderId="0" xfId="2" applyFont="1" applyAlignment="1">
      <alignment horizontal="right" vertical="top"/>
    </xf>
    <xf numFmtId="0" fontId="6" fillId="0" borderId="0" xfId="2" applyFont="1" applyAlignment="1">
      <alignment horizontal="right"/>
    </xf>
    <xf numFmtId="0" fontId="7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" fillId="0" borderId="0" xfId="3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7" fillId="0" borderId="6" xfId="2" applyFont="1" applyBorder="1" applyAlignment="1">
      <alignment horizontal="center" vertical="center"/>
    </xf>
    <xf numFmtId="0" fontId="6" fillId="0" borderId="6" xfId="2" applyFont="1" applyBorder="1" applyAlignment="1">
      <alignment horizontal="left" vertical="center"/>
    </xf>
    <xf numFmtId="0" fontId="14" fillId="0" borderId="3" xfId="2" applyFont="1" applyBorder="1" applyAlignment="1">
      <alignment horizontal="left" vertical="center" wrapText="1"/>
    </xf>
    <xf numFmtId="0" fontId="14" fillId="0" borderId="0" xfId="2" applyFont="1" applyAlignment="1">
      <alignment horizontal="left" vertic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38" fontId="10" fillId="2" borderId="65" xfId="7" applyFont="1" applyFill="1" applyBorder="1" applyAlignment="1">
      <alignment horizontal="right" vertical="center"/>
    </xf>
    <xf numFmtId="38" fontId="10" fillId="2" borderId="68" xfId="7" applyFont="1" applyFill="1" applyBorder="1" applyAlignment="1">
      <alignment horizontal="right" vertical="center"/>
    </xf>
    <xf numFmtId="38" fontId="10" fillId="2" borderId="67" xfId="7" applyFont="1" applyFill="1" applyBorder="1" applyAlignment="1">
      <alignment horizontal="right" vertical="center"/>
    </xf>
    <xf numFmtId="38" fontId="10" fillId="2" borderId="47" xfId="7" applyFont="1" applyFill="1" applyBorder="1" applyAlignment="1">
      <alignment horizontal="right" vertical="center"/>
    </xf>
    <xf numFmtId="0" fontId="10" fillId="0" borderId="2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left" vertical="center" wrapText="1"/>
    </xf>
    <xf numFmtId="0" fontId="24" fillId="0" borderId="56" xfId="0" applyFont="1" applyBorder="1" applyAlignment="1">
      <alignment horizontal="left" vertical="center" wrapText="1"/>
    </xf>
    <xf numFmtId="0" fontId="24" fillId="0" borderId="57" xfId="0" applyFont="1" applyBorder="1" applyAlignment="1">
      <alignment horizontal="left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176" fontId="7" fillId="0" borderId="26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top" wrapText="1"/>
    </xf>
    <xf numFmtId="0" fontId="10" fillId="0" borderId="60" xfId="0" applyFont="1" applyBorder="1" applyAlignment="1">
      <alignment horizontal="center" vertical="top" wrapText="1"/>
    </xf>
    <xf numFmtId="0" fontId="10" fillId="0" borderId="61" xfId="0" applyFont="1" applyBorder="1" applyAlignment="1">
      <alignment horizontal="center" vertical="top" wrapText="1"/>
    </xf>
    <xf numFmtId="0" fontId="10" fillId="0" borderId="6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34" xfId="0" applyFont="1" applyBorder="1" applyAlignment="1">
      <alignment horizontal="center" vertical="top" wrapText="1"/>
    </xf>
    <xf numFmtId="176" fontId="7" fillId="0" borderId="27" xfId="0" applyNumberFormat="1" applyFont="1" applyBorder="1" applyAlignment="1">
      <alignment horizontal="center" vertical="center"/>
    </xf>
    <xf numFmtId="176" fontId="7" fillId="0" borderId="29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38" fontId="9" fillId="2" borderId="1" xfId="0" applyNumberFormat="1" applyFont="1" applyFill="1" applyBorder="1" applyAlignment="1">
      <alignment horizontal="right" vertical="center" indent="1"/>
    </xf>
    <xf numFmtId="0" fontId="9" fillId="2" borderId="1" xfId="0" applyFont="1" applyFill="1" applyBorder="1" applyAlignment="1">
      <alignment horizontal="right" vertical="center" indent="1"/>
    </xf>
    <xf numFmtId="0" fontId="10" fillId="0" borderId="4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3" xfId="0" applyFont="1" applyBorder="1" applyAlignment="1">
      <alignment horizontal="right" vertical="center"/>
    </xf>
    <xf numFmtId="0" fontId="10" fillId="0" borderId="4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left" vertical="center" wrapText="1" indent="1"/>
    </xf>
    <xf numFmtId="0" fontId="10" fillId="0" borderId="51" xfId="0" applyFont="1" applyBorder="1" applyAlignment="1">
      <alignment horizontal="left" vertical="center" wrapText="1" indent="1"/>
    </xf>
    <xf numFmtId="0" fontId="10" fillId="0" borderId="52" xfId="0" applyFont="1" applyBorder="1" applyAlignment="1">
      <alignment horizontal="left" vertical="center" wrapText="1" indent="1"/>
    </xf>
    <xf numFmtId="0" fontId="8" fillId="5" borderId="46" xfId="8" applyFont="1" applyFill="1" applyBorder="1" applyAlignment="1">
      <alignment horizontal="center" vertical="center"/>
    </xf>
    <xf numFmtId="0" fontId="8" fillId="5" borderId="8" xfId="8" applyFont="1" applyFill="1" applyBorder="1" applyAlignment="1">
      <alignment horizontal="center" vertical="center"/>
    </xf>
    <xf numFmtId="176" fontId="34" fillId="5" borderId="46" xfId="8" applyNumberFormat="1" applyFont="1" applyFill="1" applyBorder="1" applyAlignment="1">
      <alignment horizontal="center" vertical="center"/>
    </xf>
    <xf numFmtId="176" fontId="34" fillId="5" borderId="6" xfId="8" applyNumberFormat="1" applyFont="1" applyFill="1" applyBorder="1" applyAlignment="1">
      <alignment horizontal="center" vertical="center"/>
    </xf>
    <xf numFmtId="176" fontId="34" fillId="5" borderId="8" xfId="8" applyNumberFormat="1" applyFont="1" applyFill="1" applyBorder="1" applyAlignment="1">
      <alignment horizontal="center" vertical="center"/>
    </xf>
    <xf numFmtId="0" fontId="19" fillId="0" borderId="0" xfId="8" applyFont="1" applyAlignment="1">
      <alignment horizontal="left" vertical="center" wrapText="1"/>
    </xf>
    <xf numFmtId="0" fontId="16" fillId="0" borderId="0" xfId="8" applyFont="1" applyAlignment="1">
      <alignment horizontal="left" vertical="center"/>
    </xf>
    <xf numFmtId="0" fontId="8" fillId="4" borderId="31" xfId="8" applyFont="1" applyFill="1" applyBorder="1" applyAlignment="1">
      <alignment horizontal="center" vertical="center"/>
    </xf>
    <xf numFmtId="0" fontId="8" fillId="4" borderId="32" xfId="8" applyFont="1" applyFill="1" applyBorder="1" applyAlignment="1">
      <alignment horizontal="center" vertical="center"/>
    </xf>
    <xf numFmtId="0" fontId="8" fillId="4" borderId="20" xfId="8" applyFont="1" applyFill="1" applyBorder="1" applyAlignment="1">
      <alignment horizontal="center" vertical="center"/>
    </xf>
    <xf numFmtId="0" fontId="8" fillId="4" borderId="34" xfId="8" applyFont="1" applyFill="1" applyBorder="1" applyAlignment="1">
      <alignment horizontal="center" vertical="center"/>
    </xf>
    <xf numFmtId="14" fontId="8" fillId="4" borderId="46" xfId="8" applyNumberFormat="1" applyFont="1" applyFill="1" applyBorder="1" applyAlignment="1">
      <alignment horizontal="center" vertical="center"/>
    </xf>
    <xf numFmtId="14" fontId="8" fillId="4" borderId="8" xfId="8" applyNumberFormat="1" applyFont="1" applyFill="1" applyBorder="1" applyAlignment="1">
      <alignment horizontal="center" vertical="center"/>
    </xf>
  </cellXfs>
  <cellStyles count="11">
    <cellStyle name="桁区切り" xfId="1" builtinId="6"/>
    <cellStyle name="桁区切り 2" xfId="7" xr:uid="{B70BAE3A-C489-48A0-8172-FE953F71A55B}"/>
    <cellStyle name="桁区切り 3 5" xfId="4" xr:uid="{3C8694CB-1F5F-476E-943E-FC0E3919692B}"/>
    <cellStyle name="桁区切り 4" xfId="10" xr:uid="{A8C1D3CA-6BA6-40C2-9798-5DAF5405C17A}"/>
    <cellStyle name="標準" xfId="0" builtinId="0"/>
    <cellStyle name="標準 2" xfId="8" xr:uid="{FA8164BA-5923-4FF3-8AEA-78FDDBD92534}"/>
    <cellStyle name="標準 2 2 2 2" xfId="6" xr:uid="{5DC9B137-4104-471F-ACC2-F4A43199ABBE}"/>
    <cellStyle name="標準 2 3 2" xfId="3" xr:uid="{2FF2246D-0188-4009-BE4B-EF48150F2444}"/>
    <cellStyle name="標準 2 3 2 2" xfId="5" xr:uid="{3D9C69CD-2645-4DBB-9E96-37C754812127}"/>
    <cellStyle name="標準 2 5" xfId="2" xr:uid="{5B80A35D-CD00-4A70-99C2-984CA25F7861}"/>
    <cellStyle name="標準 3" xfId="9" xr:uid="{B013FEB4-FD40-4E07-A384-3484121B03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351692</xdr:colOff>
      <xdr:row>22</xdr:row>
      <xdr:rowOff>109902</xdr:rowOff>
    </xdr:from>
    <xdr:to>
      <xdr:col>7</xdr:col>
      <xdr:colOff>439615</xdr:colOff>
      <xdr:row>22</xdr:row>
      <xdr:rowOff>597143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CD06D7B6-028D-460E-A969-1B992D4105D3}"/>
            </a:ext>
          </a:extLst>
        </xdr:cNvPr>
        <xdr:cNvSpPr/>
      </xdr:nvSpPr>
      <xdr:spPr>
        <a:xfrm rot="16200000">
          <a:off x="4038233" y="4862511"/>
          <a:ext cx="487241" cy="773723"/>
        </a:xfrm>
        <a:prstGeom prst="downArrow">
          <a:avLst>
            <a:gd name="adj1" fmla="val 62308"/>
            <a:gd name="adj2" fmla="val 50000"/>
          </a:avLst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18</xdr:row>
      <xdr:rowOff>49324</xdr:rowOff>
    </xdr:from>
    <xdr:to>
      <xdr:col>7</xdr:col>
      <xdr:colOff>371475</xdr:colOff>
      <xdr:row>18</xdr:row>
      <xdr:rowOff>187185</xdr:rowOff>
    </xdr:to>
    <xdr:sp macro="" textlink="">
      <xdr:nvSpPr>
        <xdr:cNvPr id="2" name="フリーフォーム: 図形 1">
          <a:extLst>
            <a:ext uri="{FF2B5EF4-FFF2-40B4-BE49-F238E27FC236}">
              <a16:creationId xmlns:a16="http://schemas.microsoft.com/office/drawing/2014/main" id="{54A2F3A5-FBF8-407E-9235-77EFB4A1B51E}"/>
            </a:ext>
          </a:extLst>
        </xdr:cNvPr>
        <xdr:cNvSpPr/>
      </xdr:nvSpPr>
      <xdr:spPr>
        <a:xfrm>
          <a:off x="1228725" y="4602274"/>
          <a:ext cx="3057525" cy="137861"/>
        </a:xfrm>
        <a:custGeom>
          <a:avLst/>
          <a:gdLst>
            <a:gd name="connsiteX0" fmla="*/ 0 w 2543175"/>
            <a:gd name="connsiteY0" fmla="*/ 0 h 142875"/>
            <a:gd name="connsiteX1" fmla="*/ 0 w 2543175"/>
            <a:gd name="connsiteY1" fmla="*/ 142875 h 142875"/>
            <a:gd name="connsiteX2" fmla="*/ 2543175 w 2543175"/>
            <a:gd name="connsiteY2" fmla="*/ 142875 h 142875"/>
            <a:gd name="connsiteX3" fmla="*/ 2543175 w 2543175"/>
            <a:gd name="connsiteY3" fmla="*/ 9525 h 142875"/>
            <a:gd name="connsiteX0" fmla="*/ 0 w 2543175"/>
            <a:gd name="connsiteY0" fmla="*/ 50633 h 133350"/>
            <a:gd name="connsiteX1" fmla="*/ 0 w 2543175"/>
            <a:gd name="connsiteY1" fmla="*/ 133350 h 133350"/>
            <a:gd name="connsiteX2" fmla="*/ 2543175 w 2543175"/>
            <a:gd name="connsiteY2" fmla="*/ 133350 h 133350"/>
            <a:gd name="connsiteX3" fmla="*/ 2543175 w 2543175"/>
            <a:gd name="connsiteY3" fmla="*/ 0 h 133350"/>
            <a:gd name="connsiteX0" fmla="*/ 0 w 2543175"/>
            <a:gd name="connsiteY0" fmla="*/ 20554 h 133350"/>
            <a:gd name="connsiteX1" fmla="*/ 0 w 2543175"/>
            <a:gd name="connsiteY1" fmla="*/ 133350 h 133350"/>
            <a:gd name="connsiteX2" fmla="*/ 2543175 w 2543175"/>
            <a:gd name="connsiteY2" fmla="*/ 133350 h 133350"/>
            <a:gd name="connsiteX3" fmla="*/ 2543175 w 2543175"/>
            <a:gd name="connsiteY3" fmla="*/ 0 h 133350"/>
            <a:gd name="connsiteX0" fmla="*/ 0 w 2543175"/>
            <a:gd name="connsiteY0" fmla="*/ 0 h 137861"/>
            <a:gd name="connsiteX1" fmla="*/ 0 w 2543175"/>
            <a:gd name="connsiteY1" fmla="*/ 137861 h 137861"/>
            <a:gd name="connsiteX2" fmla="*/ 2543175 w 2543175"/>
            <a:gd name="connsiteY2" fmla="*/ 137861 h 137861"/>
            <a:gd name="connsiteX3" fmla="*/ 2543175 w 2543175"/>
            <a:gd name="connsiteY3" fmla="*/ 4511 h 1378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543175" h="137861">
              <a:moveTo>
                <a:pt x="0" y="0"/>
              </a:moveTo>
              <a:lnTo>
                <a:pt x="0" y="137861"/>
              </a:lnTo>
              <a:lnTo>
                <a:pt x="2543175" y="137861"/>
              </a:lnTo>
              <a:lnTo>
                <a:pt x="2543175" y="4511"/>
              </a:lnTo>
            </a:path>
          </a:pathLst>
        </a:custGeom>
        <a:ln>
          <a:headEnd type="none"/>
          <a:tailEnd type="non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</xdr:colOff>
      <xdr:row>18</xdr:row>
      <xdr:rowOff>180470</xdr:rowOff>
    </xdr:from>
    <xdr:to>
      <xdr:col>12</xdr:col>
      <xdr:colOff>29307</xdr:colOff>
      <xdr:row>20</xdr:row>
      <xdr:rowOff>3227</xdr:rowOff>
    </xdr:to>
    <xdr:sp macro="" textlink="">
      <xdr:nvSpPr>
        <xdr:cNvPr id="3" name="フリーフォーム: 図形 2">
          <a:extLst>
            <a:ext uri="{FF2B5EF4-FFF2-40B4-BE49-F238E27FC236}">
              <a16:creationId xmlns:a16="http://schemas.microsoft.com/office/drawing/2014/main" id="{AF166441-5838-463F-B2E1-73D6A286C21D}"/>
            </a:ext>
          </a:extLst>
        </xdr:cNvPr>
        <xdr:cNvSpPr/>
      </xdr:nvSpPr>
      <xdr:spPr>
        <a:xfrm>
          <a:off x="2971801" y="4733420"/>
          <a:ext cx="4086956" cy="318057"/>
        </a:xfrm>
        <a:custGeom>
          <a:avLst/>
          <a:gdLst>
            <a:gd name="connsiteX0" fmla="*/ 0 w 3905250"/>
            <a:gd name="connsiteY0" fmla="*/ 135355 h 345908"/>
            <a:gd name="connsiteX1" fmla="*/ 0 w 3905250"/>
            <a:gd name="connsiteY1" fmla="*/ 345908 h 345908"/>
            <a:gd name="connsiteX2" fmla="*/ 3905250 w 3905250"/>
            <a:gd name="connsiteY2" fmla="*/ 345908 h 345908"/>
            <a:gd name="connsiteX3" fmla="*/ 3905250 w 3905250"/>
            <a:gd name="connsiteY3" fmla="*/ 0 h 345908"/>
            <a:gd name="connsiteX0" fmla="*/ 0 w 3905250"/>
            <a:gd name="connsiteY0" fmla="*/ 75493 h 286046"/>
            <a:gd name="connsiteX1" fmla="*/ 0 w 3905250"/>
            <a:gd name="connsiteY1" fmla="*/ 286046 h 286046"/>
            <a:gd name="connsiteX2" fmla="*/ 3905250 w 3905250"/>
            <a:gd name="connsiteY2" fmla="*/ 286046 h 286046"/>
            <a:gd name="connsiteX3" fmla="*/ 3905250 w 3905250"/>
            <a:gd name="connsiteY3" fmla="*/ 0 h 286046"/>
            <a:gd name="connsiteX0" fmla="*/ 0 w 3912112"/>
            <a:gd name="connsiteY0" fmla="*/ 0 h 210553"/>
            <a:gd name="connsiteX1" fmla="*/ 0 w 3912112"/>
            <a:gd name="connsiteY1" fmla="*/ 210553 h 210553"/>
            <a:gd name="connsiteX2" fmla="*/ 3905250 w 3912112"/>
            <a:gd name="connsiteY2" fmla="*/ 210553 h 210553"/>
            <a:gd name="connsiteX3" fmla="*/ 3912112 w 3912112"/>
            <a:gd name="connsiteY3" fmla="*/ 59744 h 2105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912112" h="210553">
              <a:moveTo>
                <a:pt x="0" y="0"/>
              </a:moveTo>
              <a:lnTo>
                <a:pt x="0" y="210553"/>
              </a:lnTo>
              <a:lnTo>
                <a:pt x="3905250" y="210553"/>
              </a:lnTo>
              <a:cubicBezTo>
                <a:pt x="3905250" y="115204"/>
                <a:pt x="3912112" y="155093"/>
                <a:pt x="3912112" y="59744"/>
              </a:cubicBezTo>
            </a:path>
          </a:pathLst>
        </a:cu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6568B-3F10-4D44-B429-A39DDF04FA46}">
  <sheetPr>
    <tabColor rgb="FFFFCCFF"/>
    <pageSetUpPr fitToPage="1"/>
  </sheetPr>
  <dimension ref="A1:Y47"/>
  <sheetViews>
    <sheetView tabSelected="1" zoomScale="91" zoomScaleNormal="91" zoomScaleSheetLayoutView="86" workbookViewId="0">
      <selection activeCell="J4" sqref="J4:P4"/>
    </sheetView>
  </sheetViews>
  <sheetFormatPr defaultRowHeight="13.5"/>
  <cols>
    <col min="1" max="1" width="10.125" style="4" customWidth="1"/>
    <col min="2" max="13" width="6.875" style="4" customWidth="1"/>
    <col min="14" max="14" width="7" style="4" customWidth="1"/>
    <col min="15" max="16" width="8.625" style="4" customWidth="1"/>
    <col min="17" max="17" width="9" style="4"/>
    <col min="18" max="20" width="9" style="4" hidden="1" customWidth="1"/>
    <col min="21" max="21" width="9" style="4"/>
    <col min="22" max="22" width="15.75" style="4" hidden="1" customWidth="1"/>
    <col min="23" max="23" width="10.75" style="4" hidden="1" customWidth="1"/>
    <col min="24" max="24" width="16.375" style="4" customWidth="1"/>
    <col min="25" max="16384" width="9" style="4"/>
  </cols>
  <sheetData>
    <row r="1" spans="1:20" ht="14.25">
      <c r="A1" s="1" t="s">
        <v>0</v>
      </c>
      <c r="B1" s="1"/>
      <c r="C1" s="1"/>
      <c r="D1" s="2"/>
      <c r="E1" s="2"/>
      <c r="F1" s="2"/>
      <c r="G1" s="3"/>
      <c r="O1" s="177" t="str">
        <f>IF(K6="交付申請書（事業所別）","ウ・第1号-2様式","ウ・第4号-2様式")</f>
        <v>ウ・第1号-2様式</v>
      </c>
      <c r="P1" s="177"/>
    </row>
    <row r="2" spans="1:20" ht="17.25" customHeight="1">
      <c r="A2" s="5"/>
      <c r="B2" s="5"/>
      <c r="C2" s="5"/>
      <c r="D2" s="3"/>
      <c r="E2" s="3"/>
      <c r="F2" s="3"/>
      <c r="N2" s="178"/>
      <c r="O2" s="178"/>
      <c r="P2" s="178"/>
    </row>
    <row r="3" spans="1:20" ht="15" customHeight="1">
      <c r="A3" s="6"/>
      <c r="B3" s="6"/>
      <c r="C3" s="6"/>
      <c r="D3" s="6"/>
      <c r="E3" s="6"/>
      <c r="F3" s="6"/>
      <c r="G3" s="7"/>
      <c r="H3" s="7"/>
      <c r="I3" s="8"/>
    </row>
    <row r="4" spans="1:20" ht="27.75" customHeight="1" thickBot="1">
      <c r="A4" s="3"/>
      <c r="B4" s="3"/>
      <c r="C4" s="3"/>
      <c r="D4" s="9"/>
      <c r="H4" s="179" t="s">
        <v>1</v>
      </c>
      <c r="I4" s="179"/>
      <c r="J4" s="180"/>
      <c r="K4" s="180"/>
      <c r="L4" s="180"/>
      <c r="M4" s="180"/>
      <c r="N4" s="180"/>
      <c r="O4" s="180"/>
      <c r="P4" s="180"/>
    </row>
    <row r="5" spans="1:20" ht="20.25" customHeight="1">
      <c r="A5" s="10"/>
      <c r="B5" s="10"/>
      <c r="C5" s="10"/>
      <c r="D5" s="10"/>
      <c r="E5" s="10"/>
      <c r="F5" s="10"/>
      <c r="G5" s="10"/>
      <c r="H5" s="10"/>
      <c r="I5" s="11"/>
    </row>
    <row r="6" spans="1:20" ht="15">
      <c r="A6" s="181" t="s">
        <v>4</v>
      </c>
      <c r="B6" s="181"/>
      <c r="C6" s="181"/>
      <c r="D6" s="181"/>
      <c r="E6" s="181"/>
      <c r="F6" s="181"/>
      <c r="G6" s="181"/>
      <c r="H6" s="181"/>
      <c r="I6" s="181"/>
      <c r="J6" s="181"/>
      <c r="K6" s="182" t="s">
        <v>5</v>
      </c>
      <c r="L6" s="182"/>
      <c r="M6" s="182"/>
      <c r="N6" s="182"/>
      <c r="O6" s="182"/>
      <c r="P6" s="182"/>
    </row>
    <row r="7" spans="1:20" ht="14.25">
      <c r="A7" s="5"/>
      <c r="B7" s="5"/>
      <c r="C7" s="5"/>
      <c r="D7" s="5"/>
      <c r="E7" s="5"/>
      <c r="F7" s="5"/>
      <c r="G7" s="5"/>
      <c r="H7" s="5"/>
      <c r="I7" s="5"/>
    </row>
    <row r="8" spans="1:20" ht="23.25" customHeight="1" thickBot="1">
      <c r="A8" s="3"/>
      <c r="B8" s="183" t="s">
        <v>6</v>
      </c>
      <c r="C8" s="183"/>
      <c r="D8" s="183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</row>
    <row r="9" spans="1:20" ht="23.25" customHeight="1" thickBot="1">
      <c r="A9" s="3"/>
      <c r="B9" s="185" t="s">
        <v>7</v>
      </c>
      <c r="C9" s="185"/>
      <c r="D9" s="185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</row>
    <row r="11" spans="1:20">
      <c r="A11" s="12" t="s">
        <v>8</v>
      </c>
    </row>
    <row r="12" spans="1:20" ht="30.75" customHeight="1" thickBot="1">
      <c r="A12" s="187" t="s">
        <v>9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8"/>
    </row>
    <row r="13" spans="1:20" ht="30.75" customHeight="1">
      <c r="A13" s="13" t="s">
        <v>10</v>
      </c>
      <c r="B13" s="14" t="s">
        <v>11</v>
      </c>
      <c r="C13" s="14" t="s">
        <v>12</v>
      </c>
      <c r="D13" s="14" t="s">
        <v>13</v>
      </c>
      <c r="E13" s="14" t="s">
        <v>14</v>
      </c>
      <c r="F13" s="14" t="s">
        <v>15</v>
      </c>
      <c r="G13" s="14" t="s">
        <v>16</v>
      </c>
      <c r="H13" s="14" t="s">
        <v>17</v>
      </c>
      <c r="I13" s="14" t="s">
        <v>18</v>
      </c>
      <c r="J13" s="14" t="s">
        <v>19</v>
      </c>
      <c r="K13" s="14" t="s">
        <v>20</v>
      </c>
      <c r="L13" s="14" t="s">
        <v>21</v>
      </c>
      <c r="M13" s="14" t="s">
        <v>22</v>
      </c>
      <c r="N13" s="15" t="s">
        <v>23</v>
      </c>
      <c r="O13" s="16" t="s">
        <v>24</v>
      </c>
      <c r="P13" s="17"/>
      <c r="R13" s="18" t="s">
        <v>25</v>
      </c>
      <c r="S13" s="18"/>
      <c r="T13" s="19" t="s">
        <v>26</v>
      </c>
    </row>
    <row r="14" spans="1:20" ht="30.75" customHeight="1" thickBot="1">
      <c r="A14" s="20" t="s">
        <v>27</v>
      </c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3"/>
      <c r="N14" s="22"/>
      <c r="O14" s="24"/>
      <c r="P14" s="25"/>
      <c r="R14" s="26" t="s">
        <v>28</v>
      </c>
      <c r="S14" s="26">
        <v>0</v>
      </c>
      <c r="T14" s="26">
        <v>4</v>
      </c>
    </row>
    <row r="15" spans="1:20" ht="30.75" customHeight="1">
      <c r="A15" s="13" t="s">
        <v>10</v>
      </c>
      <c r="B15" s="14" t="s">
        <v>29</v>
      </c>
      <c r="C15" s="15" t="s">
        <v>30</v>
      </c>
      <c r="D15" s="15" t="s">
        <v>31</v>
      </c>
      <c r="E15" s="15" t="s">
        <v>32</v>
      </c>
      <c r="F15" s="15" t="s">
        <v>33</v>
      </c>
      <c r="G15" s="15" t="s">
        <v>34</v>
      </c>
      <c r="H15" s="15" t="s">
        <v>35</v>
      </c>
      <c r="I15" s="15" t="s">
        <v>36</v>
      </c>
      <c r="J15" s="15" t="s">
        <v>37</v>
      </c>
      <c r="K15" s="15" t="s">
        <v>38</v>
      </c>
      <c r="L15" s="27" t="s">
        <v>39</v>
      </c>
      <c r="M15" s="27" t="s">
        <v>40</v>
      </c>
      <c r="N15" s="27" t="s">
        <v>41</v>
      </c>
      <c r="O15" s="28" t="s">
        <v>42</v>
      </c>
      <c r="P15" s="29" t="s">
        <v>43</v>
      </c>
      <c r="R15" s="18" t="s">
        <v>25</v>
      </c>
      <c r="S15" s="18"/>
      <c r="T15" s="19" t="s">
        <v>26</v>
      </c>
    </row>
    <row r="16" spans="1:20" ht="30.75" customHeight="1" thickBot="1">
      <c r="A16" s="20" t="s">
        <v>44</v>
      </c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3"/>
      <c r="M16" s="23"/>
      <c r="N16" s="23"/>
      <c r="O16" s="30">
        <f>SUM(B14:O14,B16:N16)</f>
        <v>0</v>
      </c>
      <c r="P16" s="30">
        <f>VLOOKUP(O16,S14:T32,2,1)</f>
        <v>4</v>
      </c>
      <c r="R16" s="26" t="s">
        <v>28</v>
      </c>
      <c r="S16" s="26">
        <v>0</v>
      </c>
      <c r="T16" s="26">
        <v>4</v>
      </c>
    </row>
    <row r="17" spans="1:25" ht="21" customHeight="1">
      <c r="R17" s="26" t="s">
        <v>45</v>
      </c>
      <c r="S17" s="26">
        <v>41</v>
      </c>
      <c r="T17" s="26">
        <v>5</v>
      </c>
    </row>
    <row r="18" spans="1:25" ht="23.25" customHeight="1" thickBot="1">
      <c r="A18" s="4" t="s">
        <v>46</v>
      </c>
      <c r="C18" s="176">
        <f>B42</f>
        <v>0</v>
      </c>
      <c r="D18" s="176"/>
      <c r="E18" s="176"/>
      <c r="F18" s="176"/>
      <c r="G18" s="31" t="s">
        <v>47</v>
      </c>
      <c r="R18" s="26" t="s">
        <v>48</v>
      </c>
      <c r="S18" s="26">
        <f>S17+10</f>
        <v>51</v>
      </c>
      <c r="T18" s="26">
        <v>6</v>
      </c>
    </row>
    <row r="19" spans="1:25" ht="19.5" customHeight="1">
      <c r="R19" s="26" t="s">
        <v>49</v>
      </c>
      <c r="S19" s="26">
        <f t="shared" ref="S19:S32" si="0">S18+10</f>
        <v>61</v>
      </c>
      <c r="T19" s="26">
        <v>7</v>
      </c>
    </row>
    <row r="20" spans="1:25" ht="21" customHeight="1" thickBot="1">
      <c r="A20" s="32" t="s">
        <v>50</v>
      </c>
      <c r="R20" s="26" t="s">
        <v>51</v>
      </c>
      <c r="S20" s="26">
        <f t="shared" si="0"/>
        <v>71</v>
      </c>
      <c r="T20" s="26">
        <v>8</v>
      </c>
    </row>
    <row r="21" spans="1:25" ht="24" customHeight="1" thickBot="1">
      <c r="A21" s="33" t="s">
        <v>52</v>
      </c>
      <c r="B21" s="170" t="s">
        <v>53</v>
      </c>
      <c r="C21" s="171"/>
      <c r="D21" s="172"/>
      <c r="E21" s="170" t="s">
        <v>54</v>
      </c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2"/>
      <c r="R21" s="26" t="s">
        <v>55</v>
      </c>
      <c r="S21" s="26">
        <f t="shared" si="0"/>
        <v>81</v>
      </c>
      <c r="T21" s="26">
        <v>9</v>
      </c>
    </row>
    <row r="22" spans="1:25" ht="24" customHeight="1">
      <c r="A22" s="34">
        <v>1</v>
      </c>
      <c r="B22" s="161"/>
      <c r="C22" s="162"/>
      <c r="D22" s="163"/>
      <c r="E22" s="173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5"/>
      <c r="R22" s="26" t="s">
        <v>56</v>
      </c>
      <c r="S22" s="26">
        <f t="shared" si="0"/>
        <v>91</v>
      </c>
      <c r="T22" s="26">
        <v>10</v>
      </c>
    </row>
    <row r="23" spans="1:25" ht="24" customHeight="1">
      <c r="A23" s="35">
        <v>2</v>
      </c>
      <c r="B23" s="161"/>
      <c r="C23" s="162"/>
      <c r="D23" s="163"/>
      <c r="E23" s="164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6"/>
      <c r="R23" s="26" t="s">
        <v>57</v>
      </c>
      <c r="S23" s="26">
        <f t="shared" si="0"/>
        <v>101</v>
      </c>
      <c r="T23" s="26">
        <v>11</v>
      </c>
    </row>
    <row r="24" spans="1:25" ht="24" customHeight="1">
      <c r="A24" s="35">
        <v>3</v>
      </c>
      <c r="B24" s="161"/>
      <c r="C24" s="162"/>
      <c r="D24" s="163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6"/>
      <c r="R24" s="26" t="s">
        <v>58</v>
      </c>
      <c r="S24" s="26">
        <f t="shared" si="0"/>
        <v>111</v>
      </c>
      <c r="T24" s="26">
        <v>12</v>
      </c>
      <c r="V24" s="36" t="s">
        <v>59</v>
      </c>
      <c r="W24" s="37" t="s">
        <v>60</v>
      </c>
    </row>
    <row r="25" spans="1:25" ht="24" customHeight="1">
      <c r="A25" s="35">
        <v>4</v>
      </c>
      <c r="B25" s="161"/>
      <c r="C25" s="162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6"/>
      <c r="R25" s="26" t="s">
        <v>61</v>
      </c>
      <c r="S25" s="26">
        <f t="shared" si="0"/>
        <v>121</v>
      </c>
      <c r="T25" s="26">
        <v>13</v>
      </c>
      <c r="V25" s="38" t="s">
        <v>62</v>
      </c>
      <c r="W25" s="39">
        <v>639000</v>
      </c>
      <c r="X25" s="40"/>
      <c r="Y25" s="41"/>
    </row>
    <row r="26" spans="1:25" ht="24" customHeight="1">
      <c r="A26" s="35">
        <v>5</v>
      </c>
      <c r="B26" s="161"/>
      <c r="C26" s="162"/>
      <c r="D26" s="163"/>
      <c r="E26" s="164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6"/>
      <c r="R26" s="26" t="s">
        <v>63</v>
      </c>
      <c r="S26" s="26">
        <f t="shared" si="0"/>
        <v>131</v>
      </c>
      <c r="T26" s="26">
        <v>14</v>
      </c>
      <c r="V26" s="38" t="s">
        <v>64</v>
      </c>
      <c r="W26" s="39">
        <v>568000</v>
      </c>
      <c r="X26" s="40"/>
      <c r="Y26" s="41"/>
    </row>
    <row r="27" spans="1:25" ht="24" customHeight="1">
      <c r="A27" s="35">
        <v>6</v>
      </c>
      <c r="B27" s="161"/>
      <c r="C27" s="162"/>
      <c r="D27" s="163"/>
      <c r="E27" s="164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6"/>
      <c r="R27" s="26" t="s">
        <v>65</v>
      </c>
      <c r="S27" s="26">
        <f t="shared" si="0"/>
        <v>141</v>
      </c>
      <c r="T27" s="26">
        <v>15</v>
      </c>
      <c r="V27" s="38" t="s">
        <v>66</v>
      </c>
      <c r="W27" s="39">
        <v>497000</v>
      </c>
      <c r="X27" s="40"/>
      <c r="Y27" s="41"/>
    </row>
    <row r="28" spans="1:25" ht="24" customHeight="1">
      <c r="A28" s="35">
        <v>7</v>
      </c>
      <c r="B28" s="161"/>
      <c r="C28" s="162"/>
      <c r="D28" s="163"/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6"/>
      <c r="R28" s="26" t="s">
        <v>67</v>
      </c>
      <c r="S28" s="26">
        <f t="shared" si="0"/>
        <v>151</v>
      </c>
      <c r="T28" s="26">
        <v>16</v>
      </c>
      <c r="V28" s="38" t="s">
        <v>68</v>
      </c>
      <c r="W28" s="39">
        <v>426000</v>
      </c>
    </row>
    <row r="29" spans="1:25" ht="24" customHeight="1">
      <c r="A29" s="35">
        <v>8</v>
      </c>
      <c r="B29" s="161"/>
      <c r="C29" s="162"/>
      <c r="D29" s="163"/>
      <c r="E29" s="164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6"/>
      <c r="R29" s="26" t="s">
        <v>69</v>
      </c>
      <c r="S29" s="26">
        <f t="shared" si="0"/>
        <v>161</v>
      </c>
      <c r="T29" s="26">
        <v>17</v>
      </c>
      <c r="V29" s="38" t="s">
        <v>70</v>
      </c>
      <c r="W29" s="39">
        <v>355000</v>
      </c>
    </row>
    <row r="30" spans="1:25" ht="24" customHeight="1">
      <c r="A30" s="35">
        <v>9</v>
      </c>
      <c r="B30" s="161"/>
      <c r="C30" s="162"/>
      <c r="D30" s="163"/>
      <c r="E30" s="164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6"/>
      <c r="R30" s="26" t="s">
        <v>71</v>
      </c>
      <c r="S30" s="26">
        <f t="shared" si="0"/>
        <v>171</v>
      </c>
      <c r="T30" s="26">
        <v>18</v>
      </c>
      <c r="V30" s="38" t="s">
        <v>72</v>
      </c>
      <c r="W30" s="39">
        <v>284000</v>
      </c>
    </row>
    <row r="31" spans="1:25" ht="24" customHeight="1">
      <c r="A31" s="35">
        <v>10</v>
      </c>
      <c r="B31" s="161"/>
      <c r="C31" s="162"/>
      <c r="D31" s="163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6"/>
      <c r="R31" s="26" t="s">
        <v>73</v>
      </c>
      <c r="S31" s="26">
        <f t="shared" si="0"/>
        <v>181</v>
      </c>
      <c r="T31" s="26">
        <v>19</v>
      </c>
      <c r="V31" s="38" t="s">
        <v>74</v>
      </c>
      <c r="W31" s="39">
        <v>213000</v>
      </c>
    </row>
    <row r="32" spans="1:25" ht="24" customHeight="1">
      <c r="A32" s="35">
        <v>11</v>
      </c>
      <c r="B32" s="161"/>
      <c r="C32" s="162"/>
      <c r="D32" s="163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6"/>
      <c r="R32" s="26" t="s">
        <v>75</v>
      </c>
      <c r="S32" s="26">
        <f t="shared" si="0"/>
        <v>191</v>
      </c>
      <c r="T32" s="26">
        <v>20</v>
      </c>
      <c r="V32" s="38" t="s">
        <v>76</v>
      </c>
      <c r="W32" s="39">
        <v>142000</v>
      </c>
    </row>
    <row r="33" spans="1:23" ht="24" customHeight="1">
      <c r="A33" s="35">
        <v>12</v>
      </c>
      <c r="B33" s="161"/>
      <c r="C33" s="162"/>
      <c r="D33" s="163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6"/>
      <c r="V33" s="38" t="s">
        <v>77</v>
      </c>
      <c r="W33" s="39">
        <v>71000</v>
      </c>
    </row>
    <row r="34" spans="1:23" ht="24" customHeight="1">
      <c r="A34" s="35">
        <v>13</v>
      </c>
      <c r="B34" s="161"/>
      <c r="C34" s="162"/>
      <c r="D34" s="163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6"/>
    </row>
    <row r="35" spans="1:23" ht="24" customHeight="1">
      <c r="A35" s="35">
        <v>14</v>
      </c>
      <c r="B35" s="161"/>
      <c r="C35" s="162"/>
      <c r="D35" s="163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6"/>
    </row>
    <row r="36" spans="1:23" ht="24" customHeight="1">
      <c r="A36" s="35">
        <v>15</v>
      </c>
      <c r="B36" s="161"/>
      <c r="C36" s="162"/>
      <c r="D36" s="163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6"/>
    </row>
    <row r="37" spans="1:23" ht="24" customHeight="1">
      <c r="A37" s="35">
        <v>16</v>
      </c>
      <c r="B37" s="161"/>
      <c r="C37" s="162"/>
      <c r="D37" s="16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6"/>
    </row>
    <row r="38" spans="1:23" ht="24" customHeight="1">
      <c r="A38" s="35">
        <v>17</v>
      </c>
      <c r="B38" s="161"/>
      <c r="C38" s="162"/>
      <c r="D38" s="163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6"/>
    </row>
    <row r="39" spans="1:23" ht="24" customHeight="1">
      <c r="A39" s="35">
        <v>18</v>
      </c>
      <c r="B39" s="161"/>
      <c r="C39" s="162"/>
      <c r="D39" s="163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6"/>
    </row>
    <row r="40" spans="1:23" ht="24" customHeight="1">
      <c r="A40" s="35">
        <v>19</v>
      </c>
      <c r="B40" s="161"/>
      <c r="C40" s="162"/>
      <c r="D40" s="163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6"/>
    </row>
    <row r="41" spans="1:23" ht="24" customHeight="1" thickBot="1">
      <c r="A41" s="42">
        <v>20</v>
      </c>
      <c r="B41" s="161"/>
      <c r="C41" s="162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9"/>
    </row>
    <row r="42" spans="1:23" ht="24" customHeight="1" thickBot="1">
      <c r="A42" s="43" t="s">
        <v>42</v>
      </c>
      <c r="B42" s="155">
        <f>SUM(B22:D41)</f>
        <v>0</v>
      </c>
      <c r="C42" s="156"/>
      <c r="D42" s="156"/>
      <c r="E42" s="157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</row>
    <row r="43" spans="1:23" ht="23.25" customHeight="1">
      <c r="A43" s="44"/>
      <c r="B43" s="159" t="s">
        <v>78</v>
      </c>
      <c r="C43" s="159"/>
      <c r="D43" s="159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</row>
    <row r="44" spans="1:23" ht="26.25" customHeight="1">
      <c r="A44" s="40"/>
    </row>
    <row r="45" spans="1:23" ht="18.75" customHeight="1">
      <c r="A45" s="45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6" t="s">
        <v>79</v>
      </c>
    </row>
    <row r="46" spans="1:23" ht="18.75" customHeight="1">
      <c r="A46" s="45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</row>
    <row r="47" spans="1:23" ht="18.75" customHeight="1">
      <c r="A47" s="45"/>
    </row>
  </sheetData>
  <sheetProtection formatCells="0"/>
  <mergeCells count="57">
    <mergeCell ref="C18:F18"/>
    <mergeCell ref="O1:P1"/>
    <mergeCell ref="N2:P2"/>
    <mergeCell ref="H4:I4"/>
    <mergeCell ref="J4:P4"/>
    <mergeCell ref="A6:J6"/>
    <mergeCell ref="K6:P6"/>
    <mergeCell ref="B8:D8"/>
    <mergeCell ref="E8:O8"/>
    <mergeCell ref="B9:D9"/>
    <mergeCell ref="E9:O9"/>
    <mergeCell ref="A12:P12"/>
    <mergeCell ref="B21:D21"/>
    <mergeCell ref="E21:P21"/>
    <mergeCell ref="B22:D22"/>
    <mergeCell ref="E22:P22"/>
    <mergeCell ref="B23:D23"/>
    <mergeCell ref="E23:P23"/>
    <mergeCell ref="B24:D24"/>
    <mergeCell ref="E24:P24"/>
    <mergeCell ref="B25:D25"/>
    <mergeCell ref="E25:P25"/>
    <mergeCell ref="B26:D26"/>
    <mergeCell ref="E26:P26"/>
    <mergeCell ref="B27:D27"/>
    <mergeCell ref="E27:P27"/>
    <mergeCell ref="B28:D28"/>
    <mergeCell ref="E28:P28"/>
    <mergeCell ref="B29:D29"/>
    <mergeCell ref="E29:P29"/>
    <mergeCell ref="B30:D30"/>
    <mergeCell ref="E30:P30"/>
    <mergeCell ref="B31:D31"/>
    <mergeCell ref="E31:P31"/>
    <mergeCell ref="B32:D32"/>
    <mergeCell ref="E32:P32"/>
    <mergeCell ref="B33:D33"/>
    <mergeCell ref="E33:P33"/>
    <mergeCell ref="B34:D34"/>
    <mergeCell ref="E34:P34"/>
    <mergeCell ref="B35:D35"/>
    <mergeCell ref="E35:P35"/>
    <mergeCell ref="B36:D36"/>
    <mergeCell ref="E36:P36"/>
    <mergeCell ref="B37:D37"/>
    <mergeCell ref="E37:P37"/>
    <mergeCell ref="B38:D38"/>
    <mergeCell ref="E38:P38"/>
    <mergeCell ref="B42:D42"/>
    <mergeCell ref="E42:P42"/>
    <mergeCell ref="B43:P43"/>
    <mergeCell ref="B39:D39"/>
    <mergeCell ref="E39:P39"/>
    <mergeCell ref="B40:D40"/>
    <mergeCell ref="E40:P40"/>
    <mergeCell ref="B41:D41"/>
    <mergeCell ref="E41:P41"/>
  </mergeCells>
  <phoneticPr fontId="3"/>
  <dataValidations count="2">
    <dataValidation type="list" allowBlank="1" showInputMessage="1" showErrorMessage="1" sqref="K6:P6" xr:uid="{39F3BC52-CE22-4FE5-AA2C-1551DA1687CA}">
      <formula1>"交付申請書（事業所別）,実績報告書（事業所別）"</formula1>
    </dataValidation>
    <dataValidation type="list" allowBlank="1" showInputMessage="1" sqref="E22:P41" xr:uid="{3CB6B0EB-2347-4E79-AB36-47ACFE409D98}">
      <formula1>"休止中"</formula1>
    </dataValidation>
  </dataValidations>
  <pageMargins left="0.47244094488188981" right="0.27559055118110237" top="0.43307086614173229" bottom="0.43307086614173229" header="0.31496062992125984" footer="0.19685039370078741"/>
  <pageSetup paperSize="9" scale="8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D05DA-6005-4B74-82C5-121BDA785AF9}">
  <sheetPr>
    <tabColor rgb="FFFFCCFF"/>
    <pageSetUpPr fitToPage="1"/>
  </sheetPr>
  <dimension ref="A1:Q26"/>
  <sheetViews>
    <sheetView zoomScale="93" zoomScaleNormal="93" workbookViewId="0">
      <selection activeCell="O16" sqref="O16:O17"/>
    </sheetView>
  </sheetViews>
  <sheetFormatPr defaultRowHeight="13.5"/>
  <cols>
    <col min="1" max="1" width="9.5" style="47" customWidth="1"/>
    <col min="2" max="2" width="13.625" style="47" customWidth="1"/>
    <col min="3" max="15" width="11.625" style="47" customWidth="1"/>
    <col min="16" max="16" width="9" style="47" hidden="1" customWidth="1"/>
    <col min="17" max="17" width="9" style="47"/>
    <col min="18" max="18" width="10.5" style="47" bestFit="1" customWidth="1"/>
    <col min="19" max="16384" width="9" style="47"/>
  </cols>
  <sheetData>
    <row r="1" spans="1:17">
      <c r="O1" s="48" t="str">
        <f>IF(I4="事業計画書（宿舎別）","ウ・様式1-3",IF(I4="交付申請書（宿舎別）","ウ・第1号-3様式","ウ・第4号-3様式"))</f>
        <v>ウ・第1号-3様式</v>
      </c>
    </row>
    <row r="2" spans="1:17" ht="20.25" customHeight="1" thickBot="1">
      <c r="A2" s="239" t="s">
        <v>80</v>
      </c>
      <c r="B2" s="239"/>
      <c r="C2" s="239"/>
      <c r="D2" s="239"/>
      <c r="E2" s="239"/>
      <c r="K2" s="240"/>
      <c r="L2" s="240"/>
      <c r="M2" s="240"/>
      <c r="N2" s="240"/>
      <c r="O2" s="240"/>
      <c r="P2" s="49"/>
      <c r="Q2" s="49"/>
    </row>
    <row r="3" spans="1:17" ht="19.5" customHeight="1" thickBot="1">
      <c r="A3" s="50"/>
      <c r="B3" s="50"/>
      <c r="C3" s="51"/>
      <c r="M3" s="52"/>
      <c r="N3" s="53" t="s">
        <v>81</v>
      </c>
      <c r="O3" s="54" t="s">
        <v>82</v>
      </c>
    </row>
    <row r="4" spans="1:17" ht="39.6" customHeight="1" thickBot="1">
      <c r="A4" s="241" t="s">
        <v>83</v>
      </c>
      <c r="B4" s="241"/>
      <c r="C4" s="241"/>
      <c r="D4" s="241"/>
      <c r="E4" s="241"/>
      <c r="F4" s="241"/>
      <c r="G4" s="241"/>
      <c r="H4" s="241"/>
      <c r="I4" s="242" t="s">
        <v>84</v>
      </c>
      <c r="J4" s="242"/>
      <c r="K4" s="242"/>
      <c r="L4" s="242"/>
      <c r="M4" s="55"/>
      <c r="N4" s="56"/>
      <c r="O4" s="54"/>
    </row>
    <row r="5" spans="1:17" ht="13.5" customHeight="1" thickBot="1">
      <c r="A5" s="57"/>
      <c r="B5" s="57"/>
      <c r="C5" s="57"/>
      <c r="D5" s="57"/>
      <c r="E5" s="57"/>
      <c r="F5" s="57"/>
      <c r="G5" s="57"/>
      <c r="H5" s="57"/>
      <c r="I5" s="58"/>
      <c r="J5" s="58"/>
      <c r="K5" s="58"/>
      <c r="L5" s="58"/>
      <c r="M5" s="55"/>
      <c r="N5" s="59"/>
    </row>
    <row r="6" spans="1:17" ht="35.1" customHeight="1" thickBot="1">
      <c r="A6" s="60"/>
      <c r="B6" s="61" t="s">
        <v>85</v>
      </c>
      <c r="C6" s="208"/>
      <c r="D6" s="208"/>
      <c r="E6" s="208"/>
      <c r="F6" s="209"/>
      <c r="G6" s="57"/>
      <c r="H6" s="243" t="s">
        <v>86</v>
      </c>
      <c r="I6" s="244"/>
      <c r="J6" s="245"/>
      <c r="K6" s="246"/>
      <c r="L6" s="246"/>
      <c r="M6" s="246"/>
      <c r="N6" s="246"/>
      <c r="O6" s="247"/>
    </row>
    <row r="7" spans="1:17" ht="35.1" customHeight="1" thickBot="1">
      <c r="A7" s="60"/>
      <c r="B7" s="62" t="s">
        <v>87</v>
      </c>
      <c r="C7" s="208"/>
      <c r="D7" s="208"/>
      <c r="E7" s="208"/>
      <c r="F7" s="209"/>
      <c r="G7" s="57"/>
      <c r="H7" s="210" t="s">
        <v>88</v>
      </c>
      <c r="I7" s="211"/>
      <c r="J7" s="203"/>
      <c r="K7" s="212"/>
      <c r="L7" s="204"/>
      <c r="M7" s="213" t="s">
        <v>89</v>
      </c>
      <c r="N7" s="214"/>
      <c r="O7" s="215"/>
    </row>
    <row r="8" spans="1:17" ht="35.1" customHeight="1">
      <c r="C8" s="63"/>
      <c r="D8" s="63"/>
      <c r="E8" s="64"/>
      <c r="F8" s="65"/>
      <c r="G8" s="57"/>
      <c r="H8" s="216" t="s">
        <v>90</v>
      </c>
      <c r="I8" s="66" t="s">
        <v>91</v>
      </c>
      <c r="J8" s="218" t="s">
        <v>92</v>
      </c>
      <c r="K8" s="219"/>
      <c r="L8" s="220"/>
      <c r="M8" s="221"/>
      <c r="N8" s="222"/>
      <c r="O8" s="223"/>
      <c r="P8" s="67" t="e">
        <f>(YEAR($J$9)-YEAR($J$8))*12+((MONTH($J$9)-MONTH($J$8))+1)</f>
        <v>#VALUE!</v>
      </c>
    </row>
    <row r="9" spans="1:17" ht="35.1" customHeight="1" thickBot="1">
      <c r="G9" s="57"/>
      <c r="H9" s="217"/>
      <c r="I9" s="68" t="s">
        <v>93</v>
      </c>
      <c r="J9" s="227" t="s">
        <v>92</v>
      </c>
      <c r="K9" s="228"/>
      <c r="L9" s="229"/>
      <c r="M9" s="224"/>
      <c r="N9" s="225"/>
      <c r="O9" s="226"/>
      <c r="P9" s="67" t="e">
        <f>ROUNDDOWN($B$17/P8,0)</f>
        <v>#VALUE!</v>
      </c>
    </row>
    <row r="10" spans="1:17" ht="35.1" customHeight="1" thickBot="1">
      <c r="A10" s="69" t="s">
        <v>94</v>
      </c>
      <c r="B10" s="69"/>
      <c r="C10" s="70" t="s">
        <v>95</v>
      </c>
      <c r="D10" s="230">
        <f>O22</f>
        <v>0</v>
      </c>
      <c r="E10" s="231"/>
      <c r="F10" s="71" t="s">
        <v>2</v>
      </c>
      <c r="G10" s="57"/>
      <c r="H10" s="232" t="s">
        <v>96</v>
      </c>
      <c r="I10" s="209"/>
      <c r="J10" s="233"/>
      <c r="K10" s="234"/>
      <c r="L10" s="234"/>
      <c r="M10" s="235"/>
      <c r="N10" s="72" t="s">
        <v>97</v>
      </c>
      <c r="O10" s="73"/>
    </row>
    <row r="11" spans="1:17" ht="18.75">
      <c r="B11" s="74"/>
      <c r="C11" s="75"/>
      <c r="D11" s="75"/>
      <c r="E11" s="75"/>
      <c r="F11" s="75"/>
      <c r="G11" s="57"/>
      <c r="K11" s="236" t="s">
        <v>98</v>
      </c>
      <c r="L11" s="236"/>
      <c r="M11" s="236"/>
      <c r="N11" s="236"/>
      <c r="O11" s="236"/>
    </row>
    <row r="12" spans="1:17" ht="15" thickBot="1">
      <c r="A12" s="69" t="s">
        <v>99</v>
      </c>
      <c r="B12" s="69"/>
      <c r="C12" s="52"/>
      <c r="D12" s="52"/>
      <c r="E12" s="52"/>
      <c r="F12" s="52"/>
      <c r="G12" s="52"/>
      <c r="H12" s="52"/>
      <c r="I12" s="76"/>
      <c r="J12" s="76"/>
      <c r="K12" s="76"/>
      <c r="L12" s="76"/>
      <c r="M12" s="76"/>
      <c r="N12" s="76"/>
      <c r="O12" s="76"/>
    </row>
    <row r="13" spans="1:17" ht="14.25" thickBot="1">
      <c r="A13" s="237" t="s">
        <v>100</v>
      </c>
      <c r="B13" s="238"/>
      <c r="C13" s="77" t="s">
        <v>101</v>
      </c>
      <c r="D13" s="77" t="s">
        <v>102</v>
      </c>
      <c r="E13" s="77" t="s">
        <v>103</v>
      </c>
      <c r="F13" s="77" t="s">
        <v>104</v>
      </c>
      <c r="G13" s="78" t="s">
        <v>105</v>
      </c>
      <c r="H13" s="77" t="s">
        <v>106</v>
      </c>
      <c r="I13" s="77" t="s">
        <v>107</v>
      </c>
      <c r="J13" s="77" t="s">
        <v>108</v>
      </c>
      <c r="K13" s="77" t="s">
        <v>109</v>
      </c>
      <c r="L13" s="79" t="s">
        <v>110</v>
      </c>
      <c r="M13" s="77" t="s">
        <v>111</v>
      </c>
      <c r="N13" s="78" t="s">
        <v>112</v>
      </c>
      <c r="O13" s="53" t="s">
        <v>113</v>
      </c>
    </row>
    <row r="14" spans="1:17" ht="40.5" customHeight="1">
      <c r="A14" s="201" t="s">
        <v>114</v>
      </c>
      <c r="B14" s="202"/>
      <c r="C14" s="80"/>
      <c r="D14" s="80"/>
      <c r="E14" s="80"/>
      <c r="F14" s="80"/>
      <c r="G14" s="81"/>
      <c r="H14" s="80"/>
      <c r="I14" s="80"/>
      <c r="J14" s="80"/>
      <c r="K14" s="80"/>
      <c r="L14" s="80"/>
      <c r="M14" s="80"/>
      <c r="N14" s="82"/>
      <c r="O14" s="83">
        <f>SUM(C14:N14)</f>
        <v>0</v>
      </c>
    </row>
    <row r="15" spans="1:17" ht="40.5" customHeight="1">
      <c r="A15" s="205" t="s">
        <v>115</v>
      </c>
      <c r="B15" s="206"/>
      <c r="C15" s="84"/>
      <c r="D15" s="84"/>
      <c r="E15" s="84"/>
      <c r="F15" s="84"/>
      <c r="G15" s="85"/>
      <c r="H15" s="84"/>
      <c r="I15" s="84"/>
      <c r="J15" s="84"/>
      <c r="K15" s="84"/>
      <c r="L15" s="84"/>
      <c r="M15" s="84"/>
      <c r="N15" s="85"/>
      <c r="O15" s="86">
        <f>SUM(C15:N15)</f>
        <v>0</v>
      </c>
    </row>
    <row r="16" spans="1:17" ht="14.25" thickBot="1">
      <c r="A16" s="205" t="s">
        <v>116</v>
      </c>
      <c r="B16" s="207"/>
      <c r="C16" s="195" t="str">
        <f>IF($B$17="","",IF(AND($J$8&lt;=DATE(2023,4,30),$J$9&gt;=DATE(2023,4,1)),$P$9,""))</f>
        <v/>
      </c>
      <c r="D16" s="195" t="str">
        <f>IF($B$17="","",IF(AND($J$8&lt;=DATE(2023,5,31),$J$9&gt;=DATE(2023,5,1)),$P$9,""))</f>
        <v/>
      </c>
      <c r="E16" s="195" t="str">
        <f>IF($B$17="","",IF(AND($J$8&lt;=DATE(2023,6,30),$J$9&gt;=DATE(2023,6,1)),$P$9,""))</f>
        <v/>
      </c>
      <c r="F16" s="195" t="str">
        <f>IF($B$17="","",IF(AND($J$8&lt;=DATE(2023,7,31),$J$9&gt;=DATE(2023,7,1)),$P$9,""))</f>
        <v/>
      </c>
      <c r="G16" s="195" t="str">
        <f>IF($B$17="","",IF(AND($J$8&lt;=DATE(2023,8,31),$J$9&gt;=DATE(2023,8,1)),$P$9,""))</f>
        <v/>
      </c>
      <c r="H16" s="195" t="str">
        <f>IF($B$17="","",IF(AND($J$8&lt;=DATE(2023,9,30),$J$9&gt;=DATE(2023,9,1)),$P$9,""))</f>
        <v/>
      </c>
      <c r="I16" s="195" t="str">
        <f>IF($B$17="","",IF(AND($J$8&lt;=DATE(2023,10,31),$J$9&gt;=DATE(2023,10,1)),$P$9,""))</f>
        <v/>
      </c>
      <c r="J16" s="195" t="str">
        <f>IF($B$17="","",IF(AND($J$8&lt;=DATE(2023,11,30),$J$9&gt;=DATE(2023,11,1)),$P$9,""))</f>
        <v/>
      </c>
      <c r="K16" s="195" t="str">
        <f>IF($B$17="","",IF(AND($J$8&lt;=DATE(2023,12,31),$J$9&gt;=DATE(2023,12,1)),$P$9,""))</f>
        <v/>
      </c>
      <c r="L16" s="195" t="str">
        <f>IF($B$17="","",IF(AND($J$8&lt;=DATE(2024,1,31),$J$9&gt;=DATE(2024,1,1)),$P$9,""))</f>
        <v/>
      </c>
      <c r="M16" s="195" t="str">
        <f>IF($B$17="","",IF(AND($J$8&lt;=DATE(2024,2,29),$J$9&gt;=DATE(2024,2,1)),$P$9,""))</f>
        <v/>
      </c>
      <c r="N16" s="195" t="str">
        <f>IF($B$17="","",IF(AND($J$8&lt;=DATE(2024,3,31),$J$9&gt;=DATE(2024,3,1)),$P$9,""))</f>
        <v/>
      </c>
      <c r="O16" s="197">
        <f>B17</f>
        <v>0</v>
      </c>
    </row>
    <row r="17" spans="1:15" ht="26.25" customHeight="1" thickBot="1">
      <c r="A17" s="87" t="s">
        <v>117</v>
      </c>
      <c r="B17" s="88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8"/>
    </row>
    <row r="18" spans="1:15" ht="40.5" customHeight="1" thickBot="1">
      <c r="A18" s="199" t="s">
        <v>118</v>
      </c>
      <c r="B18" s="200"/>
      <c r="C18" s="89">
        <f t="shared" ref="C18:O18" si="0">SUM(C14:C17)</f>
        <v>0</v>
      </c>
      <c r="D18" s="89">
        <f t="shared" si="0"/>
        <v>0</v>
      </c>
      <c r="E18" s="89">
        <f t="shared" si="0"/>
        <v>0</v>
      </c>
      <c r="F18" s="89">
        <f t="shared" si="0"/>
        <v>0</v>
      </c>
      <c r="G18" s="90">
        <f t="shared" si="0"/>
        <v>0</v>
      </c>
      <c r="H18" s="89">
        <f t="shared" si="0"/>
        <v>0</v>
      </c>
      <c r="I18" s="89">
        <f t="shared" si="0"/>
        <v>0</v>
      </c>
      <c r="J18" s="89">
        <f t="shared" si="0"/>
        <v>0</v>
      </c>
      <c r="K18" s="89">
        <f t="shared" si="0"/>
        <v>0</v>
      </c>
      <c r="L18" s="89">
        <f t="shared" si="0"/>
        <v>0</v>
      </c>
      <c r="M18" s="89">
        <f t="shared" si="0"/>
        <v>0</v>
      </c>
      <c r="N18" s="90">
        <f t="shared" si="0"/>
        <v>0</v>
      </c>
      <c r="O18" s="91">
        <f t="shared" si="0"/>
        <v>0</v>
      </c>
    </row>
    <row r="19" spans="1:15" ht="40.5" customHeight="1">
      <c r="A19" s="201" t="s">
        <v>119</v>
      </c>
      <c r="B19" s="202"/>
      <c r="C19" s="80"/>
      <c r="D19" s="80"/>
      <c r="E19" s="80"/>
      <c r="F19" s="80"/>
      <c r="G19" s="81"/>
      <c r="H19" s="80"/>
      <c r="I19" s="80"/>
      <c r="J19" s="80"/>
      <c r="K19" s="80"/>
      <c r="L19" s="92"/>
      <c r="M19" s="80"/>
      <c r="N19" s="82"/>
      <c r="O19" s="83">
        <f>SUM(C19:N19)</f>
        <v>0</v>
      </c>
    </row>
    <row r="20" spans="1:15" ht="40.5" customHeight="1" thickBot="1">
      <c r="A20" s="203" t="s">
        <v>120</v>
      </c>
      <c r="B20" s="204"/>
      <c r="C20" s="93">
        <f t="shared" ref="C20:N20" si="1">C18-C19</f>
        <v>0</v>
      </c>
      <c r="D20" s="93">
        <f t="shared" si="1"/>
        <v>0</v>
      </c>
      <c r="E20" s="93">
        <f t="shared" si="1"/>
        <v>0</v>
      </c>
      <c r="F20" s="93">
        <f t="shared" si="1"/>
        <v>0</v>
      </c>
      <c r="G20" s="94">
        <f t="shared" si="1"/>
        <v>0</v>
      </c>
      <c r="H20" s="93">
        <f t="shared" si="1"/>
        <v>0</v>
      </c>
      <c r="I20" s="93">
        <f t="shared" si="1"/>
        <v>0</v>
      </c>
      <c r="J20" s="93">
        <f t="shared" si="1"/>
        <v>0</v>
      </c>
      <c r="K20" s="93">
        <f t="shared" si="1"/>
        <v>0</v>
      </c>
      <c r="L20" s="93">
        <f t="shared" si="1"/>
        <v>0</v>
      </c>
      <c r="M20" s="93">
        <f t="shared" si="1"/>
        <v>0</v>
      </c>
      <c r="N20" s="94">
        <f t="shared" si="1"/>
        <v>0</v>
      </c>
      <c r="O20" s="95" t="s">
        <v>121</v>
      </c>
    </row>
    <row r="21" spans="1:15" ht="40.5" customHeight="1" thickTop="1" thickBot="1">
      <c r="A21" s="189" t="s">
        <v>122</v>
      </c>
      <c r="B21" s="190"/>
      <c r="C21" s="96">
        <f t="shared" ref="C21:N21" si="2">IF(C20&lt;82000,C20,82000)</f>
        <v>0</v>
      </c>
      <c r="D21" s="96">
        <f t="shared" si="2"/>
        <v>0</v>
      </c>
      <c r="E21" s="96">
        <f t="shared" si="2"/>
        <v>0</v>
      </c>
      <c r="F21" s="96">
        <f t="shared" si="2"/>
        <v>0</v>
      </c>
      <c r="G21" s="97">
        <f t="shared" si="2"/>
        <v>0</v>
      </c>
      <c r="H21" s="96">
        <f t="shared" si="2"/>
        <v>0</v>
      </c>
      <c r="I21" s="96">
        <f t="shared" si="2"/>
        <v>0</v>
      </c>
      <c r="J21" s="96">
        <f t="shared" si="2"/>
        <v>0</v>
      </c>
      <c r="K21" s="96">
        <f t="shared" si="2"/>
        <v>0</v>
      </c>
      <c r="L21" s="96">
        <f t="shared" si="2"/>
        <v>0</v>
      </c>
      <c r="M21" s="96">
        <f t="shared" si="2"/>
        <v>0</v>
      </c>
      <c r="N21" s="98">
        <f t="shared" si="2"/>
        <v>0</v>
      </c>
      <c r="O21" s="95" t="s">
        <v>121</v>
      </c>
    </row>
    <row r="22" spans="1:15" ht="40.5" customHeight="1" thickTop="1" thickBot="1">
      <c r="A22" s="191" t="s">
        <v>123</v>
      </c>
      <c r="B22" s="192"/>
      <c r="C22" s="99">
        <f>ROUNDDOWN(C21*1/2,-3)</f>
        <v>0</v>
      </c>
      <c r="D22" s="99">
        <f t="shared" ref="D22:M22" si="3">ROUNDDOWN(D21*1/2,-3)</f>
        <v>0</v>
      </c>
      <c r="E22" s="99">
        <f t="shared" si="3"/>
        <v>0</v>
      </c>
      <c r="F22" s="99">
        <f t="shared" si="3"/>
        <v>0</v>
      </c>
      <c r="G22" s="99">
        <f t="shared" si="3"/>
        <v>0</v>
      </c>
      <c r="H22" s="99">
        <f t="shared" si="3"/>
        <v>0</v>
      </c>
      <c r="I22" s="99">
        <f t="shared" si="3"/>
        <v>0</v>
      </c>
      <c r="J22" s="99">
        <f t="shared" si="3"/>
        <v>0</v>
      </c>
      <c r="K22" s="99">
        <f t="shared" si="3"/>
        <v>0</v>
      </c>
      <c r="L22" s="99">
        <f t="shared" si="3"/>
        <v>0</v>
      </c>
      <c r="M22" s="99">
        <f t="shared" si="3"/>
        <v>0</v>
      </c>
      <c r="N22" s="100">
        <f>ROUNDDOWN(N21*1/2,-3)</f>
        <v>0</v>
      </c>
      <c r="O22" s="101">
        <f>SUM(C22:N22)</f>
        <v>0</v>
      </c>
    </row>
    <row r="23" spans="1:15" ht="48" customHeight="1" thickBot="1">
      <c r="A23" s="102" t="s">
        <v>3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4"/>
    </row>
    <row r="24" spans="1:15" ht="23.25" customHeight="1">
      <c r="A24" s="47" t="s">
        <v>124</v>
      </c>
      <c r="B24" s="103"/>
      <c r="O24" s="48"/>
    </row>
    <row r="25" spans="1:15" ht="20.100000000000001" customHeight="1">
      <c r="O25" s="104" t="s">
        <v>125</v>
      </c>
    </row>
    <row r="26" spans="1:15">
      <c r="C26" s="105"/>
      <c r="D26" s="105"/>
      <c r="E26" s="105"/>
      <c r="F26" s="105"/>
      <c r="G26" s="106"/>
      <c r="H26" s="105"/>
      <c r="I26" s="105"/>
      <c r="J26" s="105"/>
      <c r="K26" s="105"/>
      <c r="L26" s="106"/>
      <c r="M26" s="105"/>
      <c r="N26" s="105"/>
      <c r="O26" s="105"/>
    </row>
  </sheetData>
  <mergeCells count="42">
    <mergeCell ref="A2:E2"/>
    <mergeCell ref="K2:O2"/>
    <mergeCell ref="A4:H4"/>
    <mergeCell ref="I4:L4"/>
    <mergeCell ref="C6:F6"/>
    <mergeCell ref="H6:I6"/>
    <mergeCell ref="J6:O6"/>
    <mergeCell ref="A14:B14"/>
    <mergeCell ref="C7:F7"/>
    <mergeCell ref="H7:I7"/>
    <mergeCell ref="J7:L7"/>
    <mergeCell ref="M7:O7"/>
    <mergeCell ref="H8:H9"/>
    <mergeCell ref="J8:L8"/>
    <mergeCell ref="M8:O9"/>
    <mergeCell ref="J9:L9"/>
    <mergeCell ref="D10:E10"/>
    <mergeCell ref="H10:I10"/>
    <mergeCell ref="J10:M10"/>
    <mergeCell ref="K11:O11"/>
    <mergeCell ref="A13:B13"/>
    <mergeCell ref="A15:B15"/>
    <mergeCell ref="A16:B16"/>
    <mergeCell ref="C16:C17"/>
    <mergeCell ref="D16:D17"/>
    <mergeCell ref="E16:E17"/>
    <mergeCell ref="A21:B21"/>
    <mergeCell ref="A22:B22"/>
    <mergeCell ref="B23:O23"/>
    <mergeCell ref="M16:M17"/>
    <mergeCell ref="N16:N17"/>
    <mergeCell ref="O16:O17"/>
    <mergeCell ref="A18:B18"/>
    <mergeCell ref="A19:B19"/>
    <mergeCell ref="A20:B20"/>
    <mergeCell ref="G16:G17"/>
    <mergeCell ref="H16:H17"/>
    <mergeCell ref="I16:I17"/>
    <mergeCell ref="J16:J17"/>
    <mergeCell ref="K16:K17"/>
    <mergeCell ref="L16:L17"/>
    <mergeCell ref="F16:F17"/>
  </mergeCells>
  <phoneticPr fontId="3"/>
  <dataValidations count="6">
    <dataValidation type="date" allowBlank="1" showInputMessage="1" showErrorMessage="1" errorTitle="年月日誤り" error="令和4年度内の日付を入力してください。（日付の間にスペースを入れないでください。）" promptTitle="西暦で入力してください。" prompt="例：○○○○/○/○_x000a_年月日の区切りには / （スラッシュ）を使用してください。" sqref="J8:L9" xr:uid="{EC62C512-9C53-4E0A-9BA3-30B703782F63}">
      <formula1>45017</formula1>
      <formula2>45382</formula2>
    </dataValidation>
    <dataValidation type="list" allowBlank="1" showInputMessage="1" showErrorMessage="1" sqref="I4:L4" xr:uid="{0D458EAA-0FD5-4ACC-A460-95689BA3F7EA}">
      <formula1>"交付申請書（宿舎別）,実績報告書（宿舎別）"</formula1>
    </dataValidation>
    <dataValidation allowBlank="1" showInputMessage="1" showErrorMessage="1" prompt="建物名 部屋番号まで入力してください。" sqref="J6:O6" xr:uid="{E3CFC86E-35E8-4280-B279-AA8779194C13}"/>
    <dataValidation allowBlank="1" showInputMessage="1" showErrorMessage="1" prompt="1から20の数字を入力してください。" sqref="N4:N5" xr:uid="{1389508B-6D9A-4ABF-8CF9-C6540464DDFD}"/>
    <dataValidation type="list" allowBlank="1" showInputMessage="1" showErrorMessage="1" sqref="M5 I5" xr:uid="{F50E0EAE-C91C-449B-8794-F2EB929D1E18}">
      <formula1>"事業計画書（宿舎別）,交付申請書（宿舎別）,実績報告書（宿舎別）"</formula1>
    </dataValidation>
    <dataValidation allowBlank="1" showInputMessage="1" showErrorMessage="1" promptTitle="直接入力不可" prompt="クリーム色の網掛け部分は直接入力しないでください。" sqref="D10:E10" xr:uid="{DD4788CB-2043-4FFA-835C-43ECEC7F2549}"/>
  </dataValidations>
  <pageMargins left="0.62992125984251968" right="0.62992125984251968" top="0.59055118110236227" bottom="0.31496062992125984" header="0.31496062992125984" footer="0.19685039370078741"/>
  <pageSetup paperSize="9" scale="7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74F97-90F5-49DA-970B-FD0E8E376E1C}">
  <sheetPr>
    <tabColor rgb="FFFFFFCC"/>
  </sheetPr>
  <dimension ref="B1:O24"/>
  <sheetViews>
    <sheetView zoomScaleNormal="100" workbookViewId="0">
      <selection activeCell="K30" sqref="K30"/>
    </sheetView>
  </sheetViews>
  <sheetFormatPr defaultRowHeight="13.5"/>
  <cols>
    <col min="1" max="1" width="1.5" style="107" customWidth="1"/>
    <col min="2" max="5" width="9" style="107" customWidth="1"/>
    <col min="6" max="7" width="9" style="107"/>
    <col min="8" max="9" width="9" style="107" customWidth="1"/>
    <col min="10" max="10" width="9" style="107"/>
    <col min="11" max="11" width="11.625" style="107" bestFit="1" customWidth="1"/>
    <col min="12" max="14" width="9" style="107"/>
    <col min="15" max="15" width="10.75" style="107" hidden="1" customWidth="1"/>
    <col min="16" max="16" width="11.625" style="107" customWidth="1"/>
    <col min="17" max="16384" width="9" style="107"/>
  </cols>
  <sheetData>
    <row r="1" spans="2:15" ht="15.75" customHeight="1" thickBot="1">
      <c r="B1" s="107" t="s">
        <v>126</v>
      </c>
    </row>
    <row r="2" spans="2:15" ht="14.25" thickBot="1">
      <c r="K2" s="108"/>
      <c r="L2" s="107" t="s">
        <v>127</v>
      </c>
    </row>
    <row r="3" spans="2:15" ht="27.75" customHeight="1">
      <c r="B3" s="109" t="s">
        <v>128</v>
      </c>
      <c r="J3" s="110"/>
      <c r="K3" s="253" t="s">
        <v>129</v>
      </c>
      <c r="L3" s="253"/>
      <c r="M3" s="253"/>
      <c r="N3" s="253"/>
      <c r="O3" s="111"/>
    </row>
    <row r="4" spans="2:15" ht="13.5" customHeight="1">
      <c r="B4" s="109"/>
    </row>
    <row r="5" spans="2:15" ht="18" customHeight="1">
      <c r="B5" s="112" t="s">
        <v>130</v>
      </c>
    </row>
    <row r="6" spans="2:15" ht="18" customHeight="1">
      <c r="B6" s="113" t="s">
        <v>131</v>
      </c>
      <c r="C6" s="113"/>
      <c r="D6" s="113"/>
      <c r="G6" s="113" t="s">
        <v>132</v>
      </c>
      <c r="H6" s="254" t="s">
        <v>133</v>
      </c>
      <c r="I6" s="254"/>
      <c r="J6" s="254"/>
      <c r="K6" s="254"/>
    </row>
    <row r="7" spans="2:15" ht="18" customHeight="1" thickBot="1">
      <c r="B7" s="113" t="s">
        <v>134</v>
      </c>
      <c r="C7" s="113"/>
      <c r="D7" s="113"/>
      <c r="G7" s="113" t="s">
        <v>135</v>
      </c>
      <c r="H7" s="254"/>
      <c r="I7" s="254"/>
      <c r="J7" s="254"/>
      <c r="K7" s="254"/>
    </row>
    <row r="8" spans="2:15" ht="18" customHeight="1">
      <c r="B8" s="255"/>
      <c r="C8" s="256"/>
      <c r="D8" s="114"/>
      <c r="E8" s="113"/>
      <c r="F8" s="113"/>
      <c r="G8" s="113"/>
      <c r="J8" s="113"/>
      <c r="K8" s="115"/>
      <c r="L8" s="115"/>
      <c r="M8" s="115"/>
      <c r="N8" s="115"/>
      <c r="O8" s="116"/>
    </row>
    <row r="9" spans="2:15" ht="18" customHeight="1" thickBot="1">
      <c r="B9" s="257"/>
      <c r="C9" s="258"/>
      <c r="D9" s="114"/>
      <c r="E9" s="113"/>
      <c r="F9" s="113"/>
      <c r="G9" s="113"/>
      <c r="J9" s="113"/>
      <c r="K9" s="115"/>
      <c r="L9" s="115"/>
      <c r="M9" s="115"/>
      <c r="N9" s="115"/>
      <c r="O9" s="116"/>
    </row>
    <row r="12" spans="2:15" ht="18" customHeight="1">
      <c r="B12" s="112" t="s">
        <v>136</v>
      </c>
      <c r="H12" s="117"/>
      <c r="I12" s="117" t="s">
        <v>137</v>
      </c>
    </row>
    <row r="13" spans="2:15" ht="15" thickBot="1">
      <c r="B13" s="112"/>
      <c r="I13" s="107" t="s">
        <v>138</v>
      </c>
    </row>
    <row r="14" spans="2:15" ht="27" customHeight="1" thickBot="1">
      <c r="B14" s="259"/>
      <c r="C14" s="260"/>
      <c r="H14" s="118"/>
      <c r="I14" s="259"/>
      <c r="J14" s="260"/>
    </row>
    <row r="17" spans="2:15" ht="18" customHeight="1">
      <c r="B17" s="112" t="s">
        <v>139</v>
      </c>
      <c r="I17" s="117"/>
    </row>
    <row r="18" spans="2:15" ht="14.25" thickBot="1">
      <c r="B18" s="107" t="s">
        <v>140</v>
      </c>
      <c r="I18" s="119"/>
    </row>
    <row r="19" spans="2:15" ht="27" customHeight="1" thickBot="1">
      <c r="B19" s="259"/>
      <c r="C19" s="260"/>
      <c r="I19" s="154"/>
      <c r="J19" s="154"/>
    </row>
    <row r="22" spans="2:15" ht="24" customHeight="1" thickBot="1">
      <c r="I22" s="120" t="s">
        <v>141</v>
      </c>
    </row>
    <row r="23" spans="2:15" ht="51" customHeight="1" thickBot="1">
      <c r="I23" s="248" t="s">
        <v>142</v>
      </c>
      <c r="J23" s="249"/>
      <c r="K23" s="250" t="str">
        <f>IF(OR(ISBLANK(B8),ISBLANK(B14),ISBLANK(I14),ISBLANK(B19)),"",IF(B8="新規",IF(DAY(O23)=1,O23,DATE(YEAR(O23),MONTH(O23)+1,1)),IF(B8="継続",O23)))</f>
        <v/>
      </c>
      <c r="L23" s="251"/>
      <c r="M23" s="252"/>
      <c r="O23" s="118">
        <f>MAX(B14,I14,B19,I19)</f>
        <v>0</v>
      </c>
    </row>
    <row r="24" spans="2:15" ht="30" customHeight="1"/>
  </sheetData>
  <mergeCells count="8">
    <mergeCell ref="I23:J23"/>
    <mergeCell ref="K23:M23"/>
    <mergeCell ref="K3:N3"/>
    <mergeCell ref="H6:K7"/>
    <mergeCell ref="B8:C9"/>
    <mergeCell ref="B14:C14"/>
    <mergeCell ref="I14:J14"/>
    <mergeCell ref="B19:C19"/>
  </mergeCells>
  <phoneticPr fontId="3"/>
  <dataValidations count="1">
    <dataValidation type="list" allowBlank="1" showInputMessage="1" showErrorMessage="1" sqref="B8" xr:uid="{7378D091-65D0-41A5-A13E-552CE473916D}">
      <formula1>"新規,継続"</formula1>
    </dataValidation>
  </dataValidations>
  <pageMargins left="0.7" right="0.7" top="0.75" bottom="0.75" header="0.3" footer="0.3"/>
  <pageSetup paperSize="9" orientation="landscape" r:id="rId1"/>
  <headerFooter>
    <oddFooter>&amp;R〔障害〕令和4年度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9E3BC-6AB3-4555-B776-D0D6EC254F4A}">
  <sheetPr>
    <tabColor rgb="FFFFFFCC"/>
  </sheetPr>
  <dimension ref="B1:Q22"/>
  <sheetViews>
    <sheetView zoomScaleNormal="100" zoomScaleSheetLayoutView="145" workbookViewId="0"/>
  </sheetViews>
  <sheetFormatPr defaultRowHeight="18.75"/>
  <cols>
    <col min="1" max="1" width="2.75" style="122" customWidth="1"/>
    <col min="2" max="2" width="9" style="122"/>
    <col min="3" max="3" width="11.625" style="122" customWidth="1"/>
    <col min="4" max="4" width="4" style="122" customWidth="1"/>
    <col min="5" max="5" width="11.625" style="122" customWidth="1"/>
    <col min="6" max="6" width="4" style="122" customWidth="1"/>
    <col min="7" max="7" width="8.375" style="122" customWidth="1"/>
    <col min="8" max="8" width="11.625" style="122" customWidth="1"/>
    <col min="9" max="9" width="4" style="122" customWidth="1"/>
    <col min="10" max="10" width="11.625" style="122" customWidth="1"/>
    <col min="11" max="11" width="4" style="122" customWidth="1"/>
    <col min="12" max="12" width="9.625" style="122" customWidth="1"/>
    <col min="13" max="13" width="11.625" style="122" customWidth="1"/>
    <col min="14" max="14" width="5.375" style="122" customWidth="1"/>
    <col min="15" max="15" width="0" style="122" hidden="1" customWidth="1"/>
    <col min="16" max="17" width="7" style="122" hidden="1" customWidth="1"/>
    <col min="18" max="18" width="0" style="122" hidden="1" customWidth="1"/>
    <col min="19" max="16384" width="9" style="122"/>
  </cols>
  <sheetData>
    <row r="1" spans="2:17" ht="27" customHeight="1">
      <c r="B1" s="121" t="s">
        <v>143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2:17" ht="20.100000000000001" customHeight="1">
      <c r="B2" s="121" t="s">
        <v>144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2:17" ht="20.100000000000001" customHeight="1">
      <c r="B3" s="121" t="s">
        <v>145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2:17" ht="20.100000000000001" customHeight="1">
      <c r="B4" s="121" t="s">
        <v>146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2:17" ht="20.100000000000001" customHeight="1" thickBot="1"/>
    <row r="6" spans="2:17" ht="20.100000000000001" customHeight="1" thickBot="1">
      <c r="B6" s="123" t="s">
        <v>147</v>
      </c>
      <c r="L6" s="124"/>
      <c r="M6" s="122" t="s">
        <v>148</v>
      </c>
    </row>
    <row r="7" spans="2:17" ht="20.100000000000001" customHeight="1">
      <c r="B7" s="125" t="s">
        <v>149</v>
      </c>
    </row>
    <row r="8" spans="2:17" ht="20.100000000000001" customHeight="1" thickBot="1"/>
    <row r="9" spans="2:17" ht="20.100000000000001" customHeight="1" thickBot="1">
      <c r="B9" s="126" t="s">
        <v>150</v>
      </c>
      <c r="C9" s="127"/>
      <c r="D9" s="128" t="s">
        <v>151</v>
      </c>
      <c r="E9" s="127"/>
      <c r="F9" s="128" t="s">
        <v>152</v>
      </c>
      <c r="G9" s="126" t="s">
        <v>153</v>
      </c>
      <c r="H9" s="128">
        <f>C9</f>
        <v>0</v>
      </c>
      <c r="I9" s="128" t="s">
        <v>151</v>
      </c>
      <c r="J9" s="127"/>
      <c r="K9" s="128" t="s">
        <v>152</v>
      </c>
      <c r="M9" s="129" t="s">
        <v>154</v>
      </c>
      <c r="N9" s="129">
        <f>J9-E9+1</f>
        <v>1</v>
      </c>
      <c r="P9" s="130">
        <v>4</v>
      </c>
      <c r="Q9" s="129">
        <v>30</v>
      </c>
    </row>
    <row r="10" spans="2:17" ht="20.100000000000001" customHeight="1">
      <c r="B10" s="126"/>
      <c r="C10" s="131"/>
      <c r="D10" s="126"/>
      <c r="E10" s="131"/>
      <c r="F10" s="126"/>
      <c r="G10" s="126"/>
      <c r="H10" s="126"/>
      <c r="I10" s="126"/>
      <c r="J10" s="131"/>
      <c r="K10" s="126"/>
      <c r="P10" s="130">
        <v>5</v>
      </c>
      <c r="Q10" s="129">
        <v>31</v>
      </c>
    </row>
    <row r="11" spans="2:17" ht="20.100000000000001" customHeight="1" thickBot="1">
      <c r="B11" s="125" t="s">
        <v>155</v>
      </c>
      <c r="P11" s="130">
        <v>6</v>
      </c>
      <c r="Q11" s="129">
        <v>30</v>
      </c>
    </row>
    <row r="12" spans="2:17" ht="20.100000000000001" customHeight="1">
      <c r="B12" s="132" t="s">
        <v>156</v>
      </c>
      <c r="C12" s="133"/>
      <c r="J12" s="126"/>
      <c r="L12" s="134"/>
      <c r="P12" s="130">
        <v>7</v>
      </c>
      <c r="Q12" s="129">
        <v>31</v>
      </c>
    </row>
    <row r="13" spans="2:17" ht="20.100000000000001" customHeight="1" thickBot="1">
      <c r="B13" s="135" t="s">
        <v>157</v>
      </c>
      <c r="C13" s="136"/>
      <c r="J13" s="126"/>
      <c r="L13" s="134"/>
      <c r="P13" s="130">
        <v>8</v>
      </c>
      <c r="Q13" s="129">
        <v>31</v>
      </c>
    </row>
    <row r="14" spans="2:17" ht="20.100000000000001" customHeight="1" thickBot="1">
      <c r="O14" s="134"/>
      <c r="P14" s="130">
        <v>9</v>
      </c>
      <c r="Q14" s="129">
        <v>30</v>
      </c>
    </row>
    <row r="15" spans="2:17" ht="20.100000000000001" customHeight="1">
      <c r="B15" s="125" t="s">
        <v>158</v>
      </c>
      <c r="K15" s="137"/>
      <c r="L15" s="138"/>
      <c r="M15" s="138"/>
      <c r="N15" s="139"/>
      <c r="O15" s="134"/>
      <c r="P15" s="130">
        <v>10</v>
      </c>
      <c r="Q15" s="129">
        <v>31</v>
      </c>
    </row>
    <row r="16" spans="2:17" ht="20.100000000000001" customHeight="1" thickBot="1">
      <c r="B16" s="140">
        <f>C9</f>
        <v>0</v>
      </c>
      <c r="C16" s="122" t="s">
        <v>159</v>
      </c>
      <c r="G16" s="122" t="s">
        <v>160</v>
      </c>
      <c r="K16" s="141"/>
      <c r="L16" s="142">
        <f>C9</f>
        <v>0</v>
      </c>
      <c r="M16" s="122" t="s">
        <v>161</v>
      </c>
      <c r="N16" s="143"/>
      <c r="P16" s="130">
        <v>11</v>
      </c>
      <c r="Q16" s="129">
        <v>30</v>
      </c>
    </row>
    <row r="17" spans="2:17" ht="20.100000000000001" customHeight="1">
      <c r="B17" s="144" t="s">
        <v>156</v>
      </c>
      <c r="C17" s="145" t="str">
        <f>IF(C12="","",(ROUNDDOWN(C12/VLOOKUP($C$9,$P$9:$Q$20,2,0),0)*$N$9))</f>
        <v/>
      </c>
      <c r="G17" s="132" t="s">
        <v>156</v>
      </c>
      <c r="H17" s="133"/>
      <c r="K17" s="141"/>
      <c r="L17" s="146" t="s">
        <v>156</v>
      </c>
      <c r="M17" s="147" t="str">
        <f>IF(H17="",C17,MIN(C17,H17))</f>
        <v/>
      </c>
      <c r="N17" s="143"/>
      <c r="P17" s="130">
        <v>12</v>
      </c>
      <c r="Q17" s="129">
        <v>31</v>
      </c>
    </row>
    <row r="18" spans="2:17" ht="20.100000000000001" customHeight="1" thickBot="1">
      <c r="B18" s="144" t="s">
        <v>157</v>
      </c>
      <c r="C18" s="145" t="str">
        <f>IF(C13="","",ROUNDDOWN(C13/VLOOKUP($C$9,$P$9:$Q$20,2,0),0)*$N$9)</f>
        <v/>
      </c>
      <c r="G18" s="135" t="s">
        <v>157</v>
      </c>
      <c r="H18" s="136"/>
      <c r="K18" s="141"/>
      <c r="L18" s="148" t="s">
        <v>157</v>
      </c>
      <c r="M18" s="149" t="str">
        <f>IF(H18="",C18,MIN(C18,H18))</f>
        <v/>
      </c>
      <c r="N18" s="143"/>
      <c r="P18" s="130">
        <v>1</v>
      </c>
      <c r="Q18" s="129">
        <v>31</v>
      </c>
    </row>
    <row r="19" spans="2:17" ht="20.100000000000001" customHeight="1" thickBot="1">
      <c r="K19" s="150"/>
      <c r="L19" s="151"/>
      <c r="M19" s="151"/>
      <c r="N19" s="152"/>
      <c r="P19" s="130">
        <v>2</v>
      </c>
      <c r="Q19" s="129">
        <v>29</v>
      </c>
    </row>
    <row r="20" spans="2:17" ht="20.100000000000001" customHeight="1">
      <c r="F20" s="122" t="s">
        <v>162</v>
      </c>
      <c r="I20" s="153"/>
      <c r="P20" s="130">
        <v>3</v>
      </c>
      <c r="Q20" s="129">
        <v>31</v>
      </c>
    </row>
    <row r="21" spans="2:17" ht="17.25" customHeight="1"/>
    <row r="22" spans="2:17" ht="17.25" customHeight="1"/>
  </sheetData>
  <phoneticPr fontId="3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&amp;R〔障害〕令和４年度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〔災害要件なし〕事業所別</vt:lpstr>
      <vt:lpstr>〔災害要件なし〕宿舎別</vt:lpstr>
      <vt:lpstr>≪参考≫助成期間開始日確認シート</vt:lpstr>
      <vt:lpstr>≪参考≫日割計算シート</vt:lpstr>
      <vt:lpstr>〔災害要件なし〕事業所別!Print_Area</vt:lpstr>
      <vt:lpstr>≪参考≫助成期間開始日確認シート!Print_Area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sinzai189</dc:creator>
  <cp:lastModifiedBy>sinzai189</cp:lastModifiedBy>
  <dcterms:created xsi:type="dcterms:W3CDTF">2023-09-13T01:47:18Z</dcterms:created>
  <dcterms:modified xsi:type="dcterms:W3CDTF">2023-09-22T00:51:51Z</dcterms:modified>
</cp:coreProperties>
</file>