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Z:\障害\R04\06_財団ＨＰ\041000_イ・ウ様式掲載\イ様式類\"/>
    </mc:Choice>
  </mc:AlternateContent>
  <xr:revisionPtr revIDLastSave="0" documentId="13_ncr:1_{1CD48D82-02C0-4AEB-9D36-99719CF8D7EB}" xr6:coauthVersionLast="36" xr6:coauthVersionMax="47" xr10:uidLastSave="{00000000-0000-0000-0000-000000000000}"/>
  <bookViews>
    <workbookView xWindow="-120" yWindow="-120" windowWidth="24240" windowHeight="13140" tabRatio="904" xr2:uid="{30087FF4-7A76-420F-9A69-107265BC7EE5}"/>
  </bookViews>
  <sheets>
    <sheet name="〔災害時協定〕事業所別" sheetId="1" r:id="rId1"/>
    <sheet name="〔災害時協定〕宿舎別" sheetId="2" r:id="rId2"/>
    <sheet name="(参考)助成期間開始日確認シート" sheetId="3" r:id="rId3"/>
    <sheet name="計算シート(日割り計算)" sheetId="4" r:id="rId4"/>
  </sheets>
  <definedNames>
    <definedName name="_xlnm.Print_Area" localSheetId="2">'(参考)助成期間開始日確認シート'!$A$1:$M$26</definedName>
    <definedName name="_xlnm.Print_Area" localSheetId="0">〔災害時協定〕事業所別!$A$1:$P$45</definedName>
    <definedName name="_xlnm.Print_Area" localSheetId="1">〔災害時協定〕宿舎別!$A$1:$O$28</definedName>
    <definedName name="あ">#REF!</definedName>
    <definedName name="事業計画書_福祉避難所別_" localSheetId="2">#REF!</definedName>
    <definedName name="事業計画書_福祉避難所別_" localSheetId="0">#REF!</definedName>
    <definedName name="事業計画書_福祉避難所別_" localSheetId="1">#REF!</definedName>
    <definedName name="事業計画書_福祉避難所別_" localSheetId="3">#REF!</definedName>
    <definedName name="事業計画書_福祉避難所別_">#REF!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4" l="1"/>
  <c r="B17" i="4"/>
  <c r="K16" i="4" l="1"/>
  <c r="A16" i="4"/>
  <c r="M9" i="4"/>
  <c r="L18" i="4" s="1"/>
  <c r="G9" i="4"/>
  <c r="N23" i="3"/>
  <c r="J23" i="3"/>
  <c r="L17" i="4" l="1"/>
  <c r="O16" i="1" l="1"/>
  <c r="P16" i="1" s="1"/>
  <c r="O20" i="2"/>
  <c r="O17" i="2"/>
  <c r="N17" i="2"/>
  <c r="N19" i="2" s="1"/>
  <c r="N21" i="2" s="1"/>
  <c r="N22" i="2" s="1"/>
  <c r="N23" i="2" s="1"/>
  <c r="M17" i="2"/>
  <c r="M19" i="2" s="1"/>
  <c r="M21" i="2" s="1"/>
  <c r="M22" i="2" s="1"/>
  <c r="M23" i="2" s="1"/>
  <c r="L17" i="2"/>
  <c r="L19" i="2" s="1"/>
  <c r="L21" i="2" s="1"/>
  <c r="L22" i="2" s="1"/>
  <c r="L23" i="2" s="1"/>
  <c r="K17" i="2"/>
  <c r="K19" i="2" s="1"/>
  <c r="K21" i="2" s="1"/>
  <c r="K22" i="2" s="1"/>
  <c r="K23" i="2" s="1"/>
  <c r="J17" i="2"/>
  <c r="J19" i="2" s="1"/>
  <c r="J21" i="2" s="1"/>
  <c r="J22" i="2" s="1"/>
  <c r="J23" i="2" s="1"/>
  <c r="I17" i="2"/>
  <c r="I19" i="2" s="1"/>
  <c r="I21" i="2" s="1"/>
  <c r="I22" i="2" s="1"/>
  <c r="I23" i="2" s="1"/>
  <c r="H17" i="2"/>
  <c r="H19" i="2" s="1"/>
  <c r="H21" i="2" s="1"/>
  <c r="H22" i="2" s="1"/>
  <c r="H23" i="2" s="1"/>
  <c r="G17" i="2"/>
  <c r="G19" i="2" s="1"/>
  <c r="G21" i="2" s="1"/>
  <c r="G22" i="2" s="1"/>
  <c r="G23" i="2" s="1"/>
  <c r="F17" i="2"/>
  <c r="F19" i="2" s="1"/>
  <c r="F21" i="2" s="1"/>
  <c r="F22" i="2" s="1"/>
  <c r="F23" i="2" s="1"/>
  <c r="E17" i="2"/>
  <c r="E19" i="2" s="1"/>
  <c r="E21" i="2" s="1"/>
  <c r="E22" i="2" s="1"/>
  <c r="E23" i="2" s="1"/>
  <c r="D17" i="2"/>
  <c r="D19" i="2" s="1"/>
  <c r="D21" i="2" s="1"/>
  <c r="D22" i="2" s="1"/>
  <c r="D23" i="2" s="1"/>
  <c r="C17" i="2"/>
  <c r="C19" i="2" s="1"/>
  <c r="C21" i="2" s="1"/>
  <c r="C22" i="2" s="1"/>
  <c r="C23" i="2" s="1"/>
  <c r="O16" i="2"/>
  <c r="O15" i="2"/>
  <c r="Q8" i="2"/>
  <c r="Q9" i="2" s="1"/>
  <c r="O1" i="2"/>
  <c r="B42" i="1"/>
  <c r="C18" i="1" s="1"/>
  <c r="S18" i="1"/>
  <c r="S19" i="1" s="1"/>
  <c r="S20" i="1" s="1"/>
  <c r="S21" i="1" s="1"/>
  <c r="S22" i="1" s="1"/>
  <c r="S23" i="1" s="1"/>
  <c r="S24" i="1" s="1"/>
  <c r="S25" i="1" s="1"/>
  <c r="S26" i="1" s="1"/>
  <c r="S27" i="1" s="1"/>
  <c r="S28" i="1" s="1"/>
  <c r="S29" i="1" s="1"/>
  <c r="S30" i="1" s="1"/>
  <c r="S31" i="1" s="1"/>
  <c r="S32" i="1" s="1"/>
  <c r="O1" i="1"/>
  <c r="O19" i="2" l="1"/>
  <c r="O21" i="2" s="1"/>
  <c r="O23" i="2"/>
  <c r="D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sinzai189</author>
    <author>作成者</author>
  </authors>
  <commentList>
    <comment ref="K6" authorId="0" shapeId="0" xr:uid="{FB3C2662-3EF3-4D1D-A271-A8E428831433}">
      <text>
        <r>
          <rPr>
            <sz val="9"/>
            <color indexed="81"/>
            <rFont val="MS P ゴシック"/>
            <family val="3"/>
            <charset val="128"/>
          </rPr>
          <t xml:space="preserve">
</t>
        </r>
        <r>
          <rPr>
            <sz val="11"/>
            <color indexed="81"/>
            <rFont val="MS P ゴシック"/>
            <family val="3"/>
            <charset val="128"/>
          </rPr>
          <t>ドロップダウンリストあり</t>
        </r>
      </text>
    </comment>
    <comment ref="O13" authorId="1" shapeId="0" xr:uid="{B3A569C4-D415-46DA-AD66-71B7A51761C3}">
      <text>
        <r>
          <rPr>
            <b/>
            <sz val="16"/>
            <color indexed="81"/>
            <rFont val="ＭＳ Ｐゴシック"/>
            <family val="3"/>
            <charset val="128"/>
          </rPr>
          <t>助成申請戸数が４戸以下の場合は
利用定員数の記入不要</t>
        </r>
      </text>
    </comment>
    <comment ref="P16" authorId="1" shapeId="0" xr:uid="{E8CBCCCA-5946-42B5-BA0E-5635AF835A96}">
      <text>
        <r>
          <rPr>
            <sz val="10"/>
            <color indexed="81"/>
            <rFont val="ＭＳ Ｐゴシック"/>
            <family val="3"/>
            <charset val="128"/>
          </rPr>
          <t>黄色の網掛け部分は直接入力不可です。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sinzai189</author>
    <author>sinzai085</author>
    <author>作成者</author>
    <author>sinzai018</author>
  </authors>
  <commentList>
    <comment ref="J4" authorId="0" shapeId="0" xr:uid="{3D60B5E3-AC48-49A4-948A-392F7C567DDF}">
      <text>
        <r>
          <rPr>
            <b/>
            <sz val="9"/>
            <color indexed="81"/>
            <rFont val="MS P ゴシック"/>
            <family val="3"/>
            <charset val="128"/>
          </rPr>
          <t>ドロップダウンリストあり</t>
        </r>
      </text>
    </comment>
    <comment ref="O5" authorId="1" shapeId="0" xr:uid="{D4A5204E-D7AC-4964-A123-17B034FE517B}">
      <text>
        <r>
          <rPr>
            <b/>
            <sz val="10"/>
            <color indexed="81"/>
            <rFont val="ＭＳ Ｐゴシック"/>
            <family val="3"/>
            <charset val="128"/>
          </rPr>
          <t>転居等による変更がある場合は、枝番〔-1、-2等〕を入力してください。</t>
        </r>
      </text>
    </comment>
    <comment ref="Q8" authorId="2" shapeId="0" xr:uid="{8BD2826A-7E66-4D36-89EF-141578C402FE}">
      <text>
        <r>
          <rPr>
            <sz val="9"/>
            <color indexed="81"/>
            <rFont val="ＭＳ Ｐゴシック"/>
            <family val="3"/>
            <charset val="128"/>
          </rPr>
          <t>関数あり</t>
        </r>
      </text>
    </comment>
    <comment ref="Q9" authorId="2" shapeId="0" xr:uid="{9F2C2B42-A5BE-4067-8104-FECDCE5F7715}">
      <text>
        <r>
          <rPr>
            <b/>
            <sz val="9"/>
            <color indexed="81"/>
            <rFont val="ＭＳ Ｐゴシック"/>
            <family val="3"/>
            <charset val="128"/>
          </rPr>
          <t>関数あり</t>
        </r>
      </text>
    </comment>
    <comment ref="J11" authorId="1" shapeId="0" xr:uid="{0034BDC4-E1F1-4498-A180-B49917B3F0D0}">
      <text>
        <r>
          <rPr>
            <b/>
            <sz val="11"/>
            <color indexed="81"/>
            <rFont val="ＭＳ Ｐゴシック"/>
            <family val="3"/>
            <charset val="128"/>
          </rPr>
          <t>注1：単年度事業につき、令和4年（2022年）4月1日以降の日付となります。
本ファイルに添付の</t>
        </r>
        <r>
          <rPr>
            <b/>
            <sz val="11"/>
            <color indexed="10"/>
            <rFont val="ＭＳ Ｐゴシック"/>
            <family val="3"/>
            <charset val="128"/>
          </rPr>
          <t>「助成期間開始日確認シート」</t>
        </r>
        <r>
          <rPr>
            <b/>
            <sz val="11"/>
            <color indexed="81"/>
            <rFont val="ＭＳ Ｐゴシック"/>
            <family val="3"/>
            <charset val="128"/>
          </rPr>
          <t xml:space="preserve">を活用してください。
</t>
        </r>
        <r>
          <rPr>
            <sz val="11"/>
            <color indexed="81"/>
            <rFont val="ＭＳ Ｐゴシック"/>
            <family val="3"/>
            <charset val="128"/>
          </rPr>
          <t>助成期間の開始日は
  （１）雇用確認書の採用日（入職日）
  （２）賃貸借契約書の契約期間の開始日
　（３）住民票の住定日（転入日、転居日等）
　（４）区市町村との災害時協定締結日
　※区市町村が災害時協定を連絡会等と締結している場合は、①連絡会等への入会日、 ②連絡会と区市町村の災害時協定締結日のいずれか遅い日となります。
　上記（１）～（４）の遅い日の翌月初日からとなります。
なお、年度の途中で宿舎又は入居者が変更となる場合、宿舎番号に変更が無いかぎり日割りが認められており、（１）～（３）の一番遅い日が開始日となります。日割り額の算出は本ファイルに添付の</t>
        </r>
        <r>
          <rPr>
            <sz val="11"/>
            <color indexed="10"/>
            <rFont val="ＭＳ Ｐゴシック"/>
            <family val="3"/>
            <charset val="128"/>
          </rPr>
          <t>「日割り計算シート」</t>
        </r>
        <r>
          <rPr>
            <sz val="11"/>
            <color indexed="81"/>
            <rFont val="ＭＳ Ｐゴシック"/>
            <family val="3"/>
            <charset val="128"/>
          </rPr>
          <t xml:space="preserve">を活用してください。
</t>
        </r>
        <r>
          <rPr>
            <b/>
            <sz val="11"/>
            <color indexed="81"/>
            <rFont val="ＭＳ Ｐゴシック"/>
            <family val="3"/>
            <charset val="128"/>
          </rPr>
          <t xml:space="preserve">
注2：年月日は、西暦（例：2022/4/1）で入力してください。和暦に変換されます。年月日の区切りは"／"スラッシュを使用してください。変換されない場合は、和暦で入力してください。入力の際はスペースは入れないでください。
</t>
        </r>
      </text>
    </comment>
    <comment ref="N17" authorId="3" shapeId="0" xr:uid="{1A44B468-1C5B-4803-982F-262F86FECD07}">
      <text>
        <r>
          <rPr>
            <b/>
            <sz val="9"/>
            <color indexed="81"/>
            <rFont val="MS P ゴシック"/>
            <family val="3"/>
            <charset val="128"/>
          </rPr>
          <t>礼金・更新料の支払額＆助成期間を入力しても月々に反映されない場合は、財団までご連絡ください。</t>
        </r>
        <r>
          <rPr>
            <sz val="9"/>
            <color indexed="81"/>
            <rFont val="MS P ゴシック"/>
            <family val="3"/>
            <charset val="128"/>
          </rPr>
          <t xml:space="preserve">
</t>
        </r>
      </text>
    </comment>
    <comment ref="O23" authorId="1" shapeId="0" xr:uid="{29DB86D2-A53F-4129-8CB4-CBC04DBCD651}">
      <text>
        <r>
          <rPr>
            <sz val="11"/>
            <color indexed="81"/>
            <rFont val="ＭＳ Ｐゴシック"/>
            <family val="3"/>
            <charset val="128"/>
          </rPr>
          <t>黄色の網掛け部分は直接入力不可です。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sinzai203</author>
  </authors>
  <commentList>
    <comment ref="A8" authorId="0" shapeId="0" xr:uid="{2CB4B0FB-980F-432F-9445-D7E9C254352D}">
      <text>
        <r>
          <rPr>
            <sz val="9"/>
            <color indexed="81"/>
            <rFont val="MS P ゴシック"/>
            <family val="3"/>
            <charset val="128"/>
          </rPr>
          <t>ドロップダウンリストより選択してください。</t>
        </r>
      </text>
    </comment>
    <comment ref="A14" authorId="0" shapeId="0" xr:uid="{D27D12B5-339B-46BD-8823-DA5A7021DF8F}">
      <text>
        <r>
          <rPr>
            <sz val="9"/>
            <color indexed="81"/>
            <rFont val="MS P ゴシック"/>
            <family val="3"/>
            <charset val="128"/>
          </rPr>
          <t>西暦で2022/4/15のようにｽﾗｯｼｭ(/)を使用して記入してください。</t>
        </r>
      </text>
    </comment>
    <comment ref="H14" authorId="0" shapeId="0" xr:uid="{A4CBAA13-D91A-42E5-A398-4A470FC4F413}">
      <text>
        <r>
          <rPr>
            <sz val="9"/>
            <color indexed="81"/>
            <rFont val="MS P ゴシック"/>
            <family val="3"/>
            <charset val="128"/>
          </rPr>
          <t>西暦で2022/4/15のようにｽﾗｯｼｭ(/)を使用して記入してください。</t>
        </r>
      </text>
    </comment>
    <comment ref="A19" authorId="0" shapeId="0" xr:uid="{B2BF13F8-B8A4-4FAF-8A84-FD45A435FF94}">
      <text>
        <r>
          <rPr>
            <sz val="9"/>
            <color indexed="81"/>
            <rFont val="MS P ゴシック"/>
            <family val="3"/>
            <charset val="128"/>
          </rPr>
          <t>西暦で2022/4/15のようにｽﾗｯｼｭ(/)を使用して記入してください。</t>
        </r>
      </text>
    </comment>
    <comment ref="H19" authorId="0" shapeId="0" xr:uid="{266B702F-DC53-48BD-A305-6569E534C7A6}">
      <text>
        <r>
          <rPr>
            <sz val="9"/>
            <color indexed="81"/>
            <rFont val="MS P ゴシック"/>
            <family val="3"/>
            <charset val="128"/>
          </rPr>
          <t>西暦で2022/4/15のようにｽﾗｯｼｭ(/)を使用して記入してください。</t>
        </r>
      </text>
    </comment>
  </commentList>
</comments>
</file>

<file path=xl/sharedStrings.xml><?xml version="1.0" encoding="utf-8"?>
<sst xmlns="http://schemas.openxmlformats.org/spreadsheetml/2006/main" count="166" uniqueCount="153">
  <si>
    <t>公益財団法人東京都福祉保健財団 理事長 殿</t>
    <rPh sb="0" eb="2">
      <t>コウエキ</t>
    </rPh>
    <rPh sb="2" eb="4">
      <t>ザイダン</t>
    </rPh>
    <rPh sb="4" eb="6">
      <t>ホウジン</t>
    </rPh>
    <rPh sb="6" eb="9">
      <t>トウキョウト</t>
    </rPh>
    <rPh sb="9" eb="11">
      <t>フクシ</t>
    </rPh>
    <rPh sb="11" eb="13">
      <t>ホケン</t>
    </rPh>
    <rPh sb="13" eb="15">
      <t>ザイダン</t>
    </rPh>
    <rPh sb="16" eb="19">
      <t>リジチョウ</t>
    </rPh>
    <rPh sb="20" eb="21">
      <t>ドノ</t>
    </rPh>
    <phoneticPr fontId="4"/>
  </si>
  <si>
    <t>法 人 名</t>
    <rPh sb="0" eb="1">
      <t>ホウ</t>
    </rPh>
    <rPh sb="2" eb="3">
      <t>ヒト</t>
    </rPh>
    <rPh sb="4" eb="5">
      <t>メイ</t>
    </rPh>
    <phoneticPr fontId="4"/>
  </si>
  <si>
    <t xml:space="preserve">令和４年度 東京都障害福祉サービス等職員宿舎借り上げ支援事業  </t>
    <rPh sb="0" eb="2">
      <t>レイワ</t>
    </rPh>
    <rPh sb="3" eb="5">
      <t>ネンド</t>
    </rPh>
    <rPh sb="6" eb="9">
      <t>トウキョウト</t>
    </rPh>
    <rPh sb="9" eb="11">
      <t>ショウガイ</t>
    </rPh>
    <rPh sb="11" eb="13">
      <t>フクシ</t>
    </rPh>
    <rPh sb="17" eb="18">
      <t>トウ</t>
    </rPh>
    <rPh sb="18" eb="20">
      <t>ショクイン</t>
    </rPh>
    <rPh sb="20" eb="28">
      <t>シカ</t>
    </rPh>
    <rPh sb="28" eb="30">
      <t>ジギョウ</t>
    </rPh>
    <phoneticPr fontId="4"/>
  </si>
  <si>
    <t>交付申請書（災害時協定締結事業所別）</t>
  </si>
  <si>
    <t>災害時協定
締結事業所名</t>
    <rPh sb="0" eb="3">
      <t>サイガイジ</t>
    </rPh>
    <rPh sb="3" eb="5">
      <t>キョウテイ</t>
    </rPh>
    <rPh sb="6" eb="8">
      <t>テイケツ</t>
    </rPh>
    <rPh sb="8" eb="12">
      <t>ジギョウショメイ</t>
    </rPh>
    <phoneticPr fontId="4"/>
  </si>
  <si>
    <t xml:space="preserve">所    在    地 </t>
    <rPh sb="0" eb="1">
      <t>トコロ</t>
    </rPh>
    <rPh sb="5" eb="6">
      <t>ザイ</t>
    </rPh>
    <rPh sb="10" eb="11">
      <t>チ</t>
    </rPh>
    <phoneticPr fontId="4"/>
  </si>
  <si>
    <t>５戸以上申請する場合は下表に記入してください。（４戸以下の申請の場合は記入は不要です）</t>
    <rPh sb="1" eb="4">
      <t>コイジョウ</t>
    </rPh>
    <rPh sb="4" eb="6">
      <t>シンセイ</t>
    </rPh>
    <rPh sb="8" eb="10">
      <t>バアイ</t>
    </rPh>
    <rPh sb="11" eb="13">
      <t>カヒョウ</t>
    </rPh>
    <rPh sb="14" eb="16">
      <t>キニュウ</t>
    </rPh>
    <rPh sb="25" eb="28">
      <t>コイカ</t>
    </rPh>
    <rPh sb="29" eb="31">
      <t>シンセイ</t>
    </rPh>
    <rPh sb="32" eb="34">
      <t>バアイ</t>
    </rPh>
    <rPh sb="35" eb="37">
      <t>キニュウ</t>
    </rPh>
    <rPh sb="38" eb="40">
      <t>フヨウ</t>
    </rPh>
    <phoneticPr fontId="4"/>
  </si>
  <si>
    <t>同一所在地内のサービス種別毎に利用定員数を記入してください。
（サービス種別コードは『助成金の手引』（助成金交付要綱別表1）を参照してください。）</t>
    <rPh sb="0" eb="2">
      <t>ドウイツ</t>
    </rPh>
    <rPh sb="2" eb="5">
      <t>ショザイチ</t>
    </rPh>
    <rPh sb="5" eb="6">
      <t>ナイ</t>
    </rPh>
    <rPh sb="11" eb="13">
      <t>シュベツ</t>
    </rPh>
    <rPh sb="13" eb="14">
      <t>マイ</t>
    </rPh>
    <rPh sb="15" eb="17">
      <t>リヨウ</t>
    </rPh>
    <rPh sb="17" eb="19">
      <t>テイイン</t>
    </rPh>
    <rPh sb="19" eb="20">
      <t>スウ</t>
    </rPh>
    <rPh sb="21" eb="23">
      <t>キニュウ</t>
    </rPh>
    <rPh sb="36" eb="38">
      <t>シュベツ</t>
    </rPh>
    <rPh sb="43" eb="46">
      <t>ジョセイキン</t>
    </rPh>
    <rPh sb="47" eb="49">
      <t>テビ</t>
    </rPh>
    <rPh sb="51" eb="54">
      <t>ジョセイキン</t>
    </rPh>
    <rPh sb="54" eb="56">
      <t>コウフ</t>
    </rPh>
    <rPh sb="56" eb="58">
      <t>ヨウコウ</t>
    </rPh>
    <rPh sb="58" eb="60">
      <t>ベッピョウ</t>
    </rPh>
    <rPh sb="63" eb="65">
      <t>サンショウ</t>
    </rPh>
    <phoneticPr fontId="3"/>
  </si>
  <si>
    <t>サービス
種別コード</t>
    <rPh sb="5" eb="7">
      <t>シュベツ</t>
    </rPh>
    <phoneticPr fontId="3"/>
  </si>
  <si>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</si>
  <si>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</si>
  <si>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</si>
  <si>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</si>
  <si>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</si>
  <si>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</si>
  <si>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</si>
  <si>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</si>
  <si>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</si>
  <si>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</si>
  <si>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サ</t>
    <phoneticPr fontId="4"/>
  </si>
  <si>
    <t>シ</t>
    <phoneticPr fontId="4"/>
  </si>
  <si>
    <t>ス</t>
    <phoneticPr fontId="4"/>
  </si>
  <si>
    <t>セ</t>
    <phoneticPr fontId="4"/>
  </si>
  <si>
    <t>定員合計数</t>
    <rPh sb="0" eb="2">
      <t>テイイン</t>
    </rPh>
    <rPh sb="2" eb="4">
      <t>ゴウケイ</t>
    </rPh>
    <rPh sb="4" eb="5">
      <t>スウ</t>
    </rPh>
    <phoneticPr fontId="4"/>
  </si>
  <si>
    <t>申請上限
戸数</t>
    <rPh sb="0" eb="2">
      <t>シンセイ</t>
    </rPh>
    <rPh sb="2" eb="4">
      <t>ジョウゲン</t>
    </rPh>
    <rPh sb="5" eb="7">
      <t>コスウ</t>
    </rPh>
    <phoneticPr fontId="4"/>
  </si>
  <si>
    <t>利用定員数</t>
    <rPh sb="0" eb="2">
      <t>リヨウ</t>
    </rPh>
    <rPh sb="2" eb="3">
      <t>サダ</t>
    </rPh>
    <rPh sb="3" eb="4">
      <t>イン</t>
    </rPh>
    <rPh sb="4" eb="5">
      <t>スウ</t>
    </rPh>
    <phoneticPr fontId="3"/>
  </si>
  <si>
    <t>0～40</t>
    <phoneticPr fontId="4"/>
  </si>
  <si>
    <t>ソ</t>
    <phoneticPr fontId="4"/>
  </si>
  <si>
    <t>タ</t>
    <phoneticPr fontId="4"/>
  </si>
  <si>
    <t>チ</t>
    <phoneticPr fontId="4"/>
  </si>
  <si>
    <t>ツ</t>
    <phoneticPr fontId="4"/>
  </si>
  <si>
    <t>テ</t>
    <phoneticPr fontId="4"/>
  </si>
  <si>
    <t>ト</t>
    <phoneticPr fontId="4"/>
  </si>
  <si>
    <t>ナ</t>
    <phoneticPr fontId="4"/>
  </si>
  <si>
    <t>ニ</t>
    <phoneticPr fontId="4"/>
  </si>
  <si>
    <t>ヌ</t>
    <phoneticPr fontId="4"/>
  </si>
  <si>
    <t>ネ</t>
    <phoneticPr fontId="4"/>
  </si>
  <si>
    <t>ノ</t>
    <phoneticPr fontId="4"/>
  </si>
  <si>
    <t>ハ</t>
    <phoneticPr fontId="4"/>
  </si>
  <si>
    <t>ヒ</t>
    <phoneticPr fontId="4"/>
  </si>
  <si>
    <t>合計</t>
    <rPh sb="0" eb="2">
      <t>ゴウケイ</t>
    </rPh>
    <phoneticPr fontId="3"/>
  </si>
  <si>
    <t>今年度申請上限戸数</t>
    <rPh sb="0" eb="3">
      <t>コンネンド</t>
    </rPh>
    <rPh sb="3" eb="5">
      <t>シンセイ</t>
    </rPh>
    <rPh sb="5" eb="7">
      <t>ジョウゲン</t>
    </rPh>
    <rPh sb="7" eb="8">
      <t>コ</t>
    </rPh>
    <rPh sb="8" eb="9">
      <t>カズ</t>
    </rPh>
    <phoneticPr fontId="3"/>
  </si>
  <si>
    <t>利用定員数</t>
    <rPh sb="0" eb="2">
      <t>リヨウ</t>
    </rPh>
    <rPh sb="2" eb="4">
      <t>テイイン</t>
    </rPh>
    <rPh sb="4" eb="5">
      <t>スウ</t>
    </rPh>
    <phoneticPr fontId="3"/>
  </si>
  <si>
    <t>41～50</t>
    <phoneticPr fontId="4"/>
  </si>
  <si>
    <t>1. 助成対象額</t>
    <rPh sb="3" eb="5">
      <t>ジョセイ</t>
    </rPh>
    <rPh sb="5" eb="7">
      <t>タイショウ</t>
    </rPh>
    <rPh sb="7" eb="8">
      <t>ガク</t>
    </rPh>
    <phoneticPr fontId="3"/>
  </si>
  <si>
    <t>円</t>
    <rPh sb="0" eb="1">
      <t>エン</t>
    </rPh>
    <phoneticPr fontId="3"/>
  </si>
  <si>
    <t>51～60</t>
    <phoneticPr fontId="4"/>
  </si>
  <si>
    <t>61～70</t>
    <phoneticPr fontId="4"/>
  </si>
  <si>
    <t>2. 内訳</t>
    <rPh sb="3" eb="5">
      <t>ウチワケ</t>
    </rPh>
    <phoneticPr fontId="3"/>
  </si>
  <si>
    <t>71～80</t>
    <phoneticPr fontId="4"/>
  </si>
  <si>
    <t>宿舎番号</t>
    <rPh sb="0" eb="2">
      <t>シュクシャ</t>
    </rPh>
    <rPh sb="2" eb="4">
      <t>バンゴウ</t>
    </rPh>
    <phoneticPr fontId="3"/>
  </si>
  <si>
    <t>助成対象額（円）</t>
    <rPh sb="0" eb="2">
      <t>ジョセイ</t>
    </rPh>
    <rPh sb="2" eb="4">
      <t>タイショウ</t>
    </rPh>
    <rPh sb="4" eb="5">
      <t>ガク</t>
    </rPh>
    <rPh sb="6" eb="7">
      <t>エン</t>
    </rPh>
    <phoneticPr fontId="3"/>
  </si>
  <si>
    <t>備     考</t>
    <rPh sb="0" eb="1">
      <t>ビ</t>
    </rPh>
    <rPh sb="6" eb="7">
      <t>コウ</t>
    </rPh>
    <phoneticPr fontId="3"/>
  </si>
  <si>
    <t>81～90</t>
    <phoneticPr fontId="4"/>
  </si>
  <si>
    <t>91～100</t>
    <phoneticPr fontId="4"/>
  </si>
  <si>
    <t>101～110</t>
    <phoneticPr fontId="4"/>
  </si>
  <si>
    <t>111～120</t>
    <phoneticPr fontId="4"/>
  </si>
  <si>
    <t>121～130</t>
    <phoneticPr fontId="4"/>
  </si>
  <si>
    <t>131～140</t>
    <phoneticPr fontId="4"/>
  </si>
  <si>
    <t>141～150</t>
    <phoneticPr fontId="4"/>
  </si>
  <si>
    <t>151～160</t>
    <phoneticPr fontId="4"/>
  </si>
  <si>
    <t>161～170</t>
    <phoneticPr fontId="4"/>
  </si>
  <si>
    <t>171～180</t>
    <phoneticPr fontId="4"/>
  </si>
  <si>
    <t>181～190</t>
    <phoneticPr fontId="4"/>
  </si>
  <si>
    <t>191～</t>
    <phoneticPr fontId="4"/>
  </si>
  <si>
    <t>※事業所が複数ある場合は、事業所毎に本書を作成してください。</t>
    <rPh sb="1" eb="4">
      <t>ジギョウショ</t>
    </rPh>
    <rPh sb="5" eb="7">
      <t>フクスウ</t>
    </rPh>
    <rPh sb="9" eb="11">
      <t>バアイ</t>
    </rPh>
    <rPh sb="13" eb="15">
      <t>ジギョウ</t>
    </rPh>
    <rPh sb="15" eb="16">
      <t>ジョ</t>
    </rPh>
    <rPh sb="16" eb="17">
      <t>マイ</t>
    </rPh>
    <rPh sb="18" eb="19">
      <t>ホン</t>
    </rPh>
    <rPh sb="19" eb="20">
      <t>ショ</t>
    </rPh>
    <rPh sb="21" eb="23">
      <t>サクセイ</t>
    </rPh>
    <phoneticPr fontId="4"/>
  </si>
  <si>
    <t>〔障害・災害時協定〕令和4年度</t>
    <rPh sb="1" eb="3">
      <t>ショウガイ</t>
    </rPh>
    <rPh sb="4" eb="9">
      <t>サイガイジキョウテイ</t>
    </rPh>
    <phoneticPr fontId="4"/>
  </si>
  <si>
    <t>公益財団法人東京都福祉保健財団 理事長 殿</t>
    <rPh sb="0" eb="6">
      <t>コウザイ</t>
    </rPh>
    <rPh sb="6" eb="15">
      <t>トウキョウトフクシホケンザイダン</t>
    </rPh>
    <rPh sb="16" eb="19">
      <t>リジチョウ</t>
    </rPh>
    <rPh sb="20" eb="21">
      <t>ドノ</t>
    </rPh>
    <phoneticPr fontId="4"/>
  </si>
  <si>
    <t>令和４年度 東京都障害福祉サービス等職員宿舎借り上げ支援事業　</t>
    <rPh sb="6" eb="9">
      <t>トウキョウト</t>
    </rPh>
    <rPh sb="9" eb="11">
      <t>ショウガイ</t>
    </rPh>
    <rPh sb="11" eb="13">
      <t>フクシ</t>
    </rPh>
    <rPh sb="17" eb="18">
      <t>トウ</t>
    </rPh>
    <rPh sb="18" eb="20">
      <t>ショクイン</t>
    </rPh>
    <rPh sb="20" eb="22">
      <t>シュクシャ</t>
    </rPh>
    <rPh sb="22" eb="23">
      <t>カ</t>
    </rPh>
    <rPh sb="24" eb="25">
      <t>ア</t>
    </rPh>
    <rPh sb="26" eb="28">
      <t>シエン</t>
    </rPh>
    <rPh sb="28" eb="30">
      <t>ジギョウ</t>
    </rPh>
    <phoneticPr fontId="4"/>
  </si>
  <si>
    <t>交付申請書（宿舎別）</t>
  </si>
  <si>
    <t>宿舎番号</t>
    <rPh sb="0" eb="2">
      <t>シュクシャ</t>
    </rPh>
    <rPh sb="2" eb="4">
      <t>バンゴウ</t>
    </rPh>
    <phoneticPr fontId="4"/>
  </si>
  <si>
    <t>枝番号</t>
    <rPh sb="0" eb="1">
      <t>エダ</t>
    </rPh>
    <rPh sb="1" eb="2">
      <t>バン</t>
    </rPh>
    <rPh sb="2" eb="3">
      <t>ゴウ</t>
    </rPh>
    <phoneticPr fontId="4"/>
  </si>
  <si>
    <t>災害時協定
締結事業所名</t>
    <rPh sb="0" eb="2">
      <t>サイガイ</t>
    </rPh>
    <rPh sb="2" eb="3">
      <t>ジ</t>
    </rPh>
    <rPh sb="3" eb="5">
      <t>キョウテイ</t>
    </rPh>
    <rPh sb="6" eb="8">
      <t>テイケツ</t>
    </rPh>
    <rPh sb="8" eb="11">
      <t>ジギョウショ</t>
    </rPh>
    <rPh sb="11" eb="12">
      <t>メイ</t>
    </rPh>
    <phoneticPr fontId="4"/>
  </si>
  <si>
    <r>
      <t xml:space="preserve">宿舎住所
</t>
    </r>
    <r>
      <rPr>
        <sz val="9"/>
        <rFont val="游ゴシック"/>
        <family val="3"/>
        <charset val="128"/>
        <scheme val="minor"/>
      </rPr>
      <t>（建物名・部屋番号も記載）</t>
    </r>
    <rPh sb="0" eb="2">
      <t>シュクシャ</t>
    </rPh>
    <rPh sb="2" eb="3">
      <t>ジュウ</t>
    </rPh>
    <rPh sb="3" eb="4">
      <t>ショ</t>
    </rPh>
    <rPh sb="6" eb="8">
      <t>タテモノ</t>
    </rPh>
    <rPh sb="8" eb="9">
      <t>ナ</t>
    </rPh>
    <rPh sb="10" eb="12">
      <t>ヘヤ</t>
    </rPh>
    <rPh sb="12" eb="14">
      <t>バンゴウ</t>
    </rPh>
    <rPh sb="15" eb="17">
      <t>キサイ</t>
    </rPh>
    <phoneticPr fontId="4"/>
  </si>
  <si>
    <r>
      <t xml:space="preserve">コード </t>
    </r>
    <r>
      <rPr>
        <sz val="8"/>
        <rFont val="游ゴシック"/>
        <family val="3"/>
        <charset val="128"/>
        <scheme val="minor"/>
      </rPr>
      <t>※1</t>
    </r>
    <phoneticPr fontId="4"/>
  </si>
  <si>
    <t xml:space="preserve">事業所
からの距離
</t>
    <rPh sb="0" eb="3">
      <t>ジギョウショ</t>
    </rPh>
    <rPh sb="7" eb="9">
      <t>キョリ</t>
    </rPh>
    <phoneticPr fontId="4"/>
  </si>
  <si>
    <t>ｋｍ</t>
    <phoneticPr fontId="4"/>
  </si>
  <si>
    <t>＊同一宿舎に対象者が複数居住している場合は、下欄
  または備考欄に氏名と助成期間を記入してください。</t>
    <rPh sb="1" eb="3">
      <t>ドウイツ</t>
    </rPh>
    <rPh sb="3" eb="5">
      <t>シュクシャ</t>
    </rPh>
    <rPh sb="6" eb="9">
      <t>タイショウシャ</t>
    </rPh>
    <rPh sb="10" eb="12">
      <t>フクスウ</t>
    </rPh>
    <rPh sb="12" eb="14">
      <t>キョジュウ</t>
    </rPh>
    <rPh sb="18" eb="20">
      <t>バアイ</t>
    </rPh>
    <rPh sb="22" eb="24">
      <t>カラン</t>
    </rPh>
    <rPh sb="30" eb="32">
      <t>ビコウ</t>
    </rPh>
    <rPh sb="32" eb="33">
      <t>ラン</t>
    </rPh>
    <rPh sb="34" eb="36">
      <t>シメイ</t>
    </rPh>
    <rPh sb="37" eb="39">
      <t>ジョセイ</t>
    </rPh>
    <rPh sb="39" eb="41">
      <t>キカン</t>
    </rPh>
    <rPh sb="42" eb="44">
      <t>キニュウ</t>
    </rPh>
    <phoneticPr fontId="4"/>
  </si>
  <si>
    <t xml:space="preserve">   ※1 コードは交付要綱別表に定めるア～ヒを選び、ご記入ください。</t>
    <rPh sb="10" eb="12">
      <t>コウフ</t>
    </rPh>
    <rPh sb="12" eb="14">
      <t>ヨウコウ</t>
    </rPh>
    <rPh sb="14" eb="16">
      <t>ベッピョウ</t>
    </rPh>
    <rPh sb="17" eb="18">
      <t>サダ</t>
    </rPh>
    <rPh sb="24" eb="25">
      <t>エラ</t>
    </rPh>
    <rPh sb="28" eb="30">
      <t>キニュウ</t>
    </rPh>
    <phoneticPr fontId="4"/>
  </si>
  <si>
    <t>入居者氏名</t>
    <rPh sb="0" eb="3">
      <t>ニュウキョシャ</t>
    </rPh>
    <rPh sb="3" eb="5">
      <t>シメイ</t>
    </rPh>
    <phoneticPr fontId="4"/>
  </si>
  <si>
    <t>助成期間</t>
    <rPh sb="0" eb="2">
      <t>ジョセイ</t>
    </rPh>
    <rPh sb="2" eb="4">
      <t>キカン</t>
    </rPh>
    <phoneticPr fontId="4"/>
  </si>
  <si>
    <t>開始日</t>
    <rPh sb="0" eb="3">
      <t>カイシビ</t>
    </rPh>
    <phoneticPr fontId="4"/>
  </si>
  <si>
    <t>令和    年    月    日</t>
    <phoneticPr fontId="4"/>
  </si>
  <si>
    <t>1  助成対象額</t>
    <rPh sb="3" eb="5">
      <t>ジョセイ</t>
    </rPh>
    <rPh sb="5" eb="7">
      <t>タイショウ</t>
    </rPh>
    <rPh sb="7" eb="8">
      <t>ガク</t>
    </rPh>
    <phoneticPr fontId="4"/>
  </si>
  <si>
    <t>金</t>
    <rPh sb="0" eb="1">
      <t>キン</t>
    </rPh>
    <phoneticPr fontId="4"/>
  </si>
  <si>
    <t>円</t>
    <rPh sb="0" eb="1">
      <t>エン</t>
    </rPh>
    <phoneticPr fontId="4"/>
  </si>
  <si>
    <t>終了日</t>
    <rPh sb="0" eb="3">
      <t>シュウリョウビ</t>
    </rPh>
    <phoneticPr fontId="4"/>
  </si>
  <si>
    <t>2  内訳</t>
    <rPh sb="3" eb="5">
      <t>ウチワケ</t>
    </rPh>
    <phoneticPr fontId="4"/>
  </si>
  <si>
    <t>種別</t>
    <rPh sb="0" eb="2">
      <t>シュベツ</t>
    </rPh>
    <phoneticPr fontId="4"/>
  </si>
  <si>
    <t>4月分</t>
    <rPh sb="1" eb="2">
      <t>ガツ</t>
    </rPh>
    <rPh sb="2" eb="3">
      <t>ブン</t>
    </rPh>
    <phoneticPr fontId="4"/>
  </si>
  <si>
    <t>5月分</t>
    <rPh sb="1" eb="2">
      <t>ガツ</t>
    </rPh>
    <rPh sb="2" eb="3">
      <t>ブン</t>
    </rPh>
    <phoneticPr fontId="4"/>
  </si>
  <si>
    <t>6月分</t>
    <rPh sb="1" eb="2">
      <t>ガツ</t>
    </rPh>
    <rPh sb="2" eb="3">
      <t>ブン</t>
    </rPh>
    <phoneticPr fontId="4"/>
  </si>
  <si>
    <t>7月分</t>
    <rPh sb="1" eb="2">
      <t>ガツ</t>
    </rPh>
    <rPh sb="2" eb="3">
      <t>ブン</t>
    </rPh>
    <phoneticPr fontId="4"/>
  </si>
  <si>
    <t>8月分</t>
    <rPh sb="2" eb="3">
      <t>ブン</t>
    </rPh>
    <phoneticPr fontId="4"/>
  </si>
  <si>
    <t>9月分</t>
    <rPh sb="2" eb="3">
      <t>ブン</t>
    </rPh>
    <phoneticPr fontId="4"/>
  </si>
  <si>
    <t>10月分</t>
    <rPh sb="3" eb="4">
      <t>ブン</t>
    </rPh>
    <phoneticPr fontId="4"/>
  </si>
  <si>
    <t>11月分</t>
    <rPh sb="3" eb="4">
      <t>ブン</t>
    </rPh>
    <phoneticPr fontId="4"/>
  </si>
  <si>
    <t>12月分</t>
    <rPh sb="3" eb="4">
      <t>ブン</t>
    </rPh>
    <phoneticPr fontId="4"/>
  </si>
  <si>
    <t>1月分</t>
    <rPh sb="1" eb="2">
      <t>ガツ</t>
    </rPh>
    <rPh sb="2" eb="3">
      <t>ブン</t>
    </rPh>
    <phoneticPr fontId="4"/>
  </si>
  <si>
    <t>2月分</t>
    <rPh sb="2" eb="3">
      <t>ブン</t>
    </rPh>
    <phoneticPr fontId="4"/>
  </si>
  <si>
    <t>3月分</t>
    <rPh sb="2" eb="3">
      <t>ブン</t>
    </rPh>
    <phoneticPr fontId="4"/>
  </si>
  <si>
    <t>合計  （円）</t>
    <rPh sb="0" eb="2">
      <t>ゴウケイ</t>
    </rPh>
    <rPh sb="5" eb="6">
      <t>エン</t>
    </rPh>
    <phoneticPr fontId="4"/>
  </si>
  <si>
    <t>賃借料</t>
    <rPh sb="0" eb="1">
      <t>チン</t>
    </rPh>
    <rPh sb="1" eb="2">
      <t>シャク</t>
    </rPh>
    <rPh sb="2" eb="3">
      <t>リョウ</t>
    </rPh>
    <phoneticPr fontId="4"/>
  </si>
  <si>
    <t>共益費（管理費）</t>
    <rPh sb="0" eb="3">
      <t>キョウエキヒ</t>
    </rPh>
    <rPh sb="4" eb="7">
      <t>カンリヒ</t>
    </rPh>
    <phoneticPr fontId="4"/>
  </si>
  <si>
    <t>礼金または更新料</t>
    <rPh sb="0" eb="2">
      <t>レイキン</t>
    </rPh>
    <rPh sb="5" eb="8">
      <t>コウシンリョウ</t>
    </rPh>
    <phoneticPr fontId="4"/>
  </si>
  <si>
    <t>支払額
（円）</t>
    <rPh sb="0" eb="1">
      <t>シ</t>
    </rPh>
    <rPh sb="1" eb="2">
      <t>バライ</t>
    </rPh>
    <rPh sb="2" eb="3">
      <t>ガク</t>
    </rPh>
    <rPh sb="5" eb="6">
      <t>エン</t>
    </rPh>
    <phoneticPr fontId="4"/>
  </si>
  <si>
    <r>
      <t>合計</t>
    </r>
    <r>
      <rPr>
        <b/>
        <sz val="10"/>
        <rFont val="游ゴシック"/>
        <family val="3"/>
        <charset val="128"/>
        <scheme val="minor"/>
      </rPr>
      <t xml:space="preserve"> [a]</t>
    </r>
    <rPh sb="0" eb="2">
      <t>ゴウケイ</t>
    </rPh>
    <phoneticPr fontId="4"/>
  </si>
  <si>
    <r>
      <t>入居者負担額</t>
    </r>
    <r>
      <rPr>
        <b/>
        <sz val="10"/>
        <rFont val="游ゴシック"/>
        <family val="3"/>
        <charset val="128"/>
        <scheme val="minor"/>
      </rPr>
      <t xml:space="preserve"> [b]</t>
    </r>
    <rPh sb="0" eb="3">
      <t>ニュウキョシャ</t>
    </rPh>
    <rPh sb="3" eb="5">
      <t>フタン</t>
    </rPh>
    <rPh sb="5" eb="6">
      <t>ガク</t>
    </rPh>
    <phoneticPr fontId="4"/>
  </si>
  <si>
    <r>
      <t>法人負担額</t>
    </r>
    <r>
      <rPr>
        <b/>
        <sz val="10"/>
        <rFont val="游ゴシック"/>
        <family val="3"/>
        <charset val="128"/>
        <scheme val="minor"/>
      </rPr>
      <t xml:space="preserve"> [c]</t>
    </r>
    <r>
      <rPr>
        <sz val="10"/>
        <rFont val="游ゴシック"/>
        <family val="3"/>
        <charset val="128"/>
        <scheme val="minor"/>
      </rPr>
      <t xml:space="preserve">
 （a-b）</t>
    </r>
    <rPh sb="0" eb="2">
      <t>ホウジン</t>
    </rPh>
    <rPh sb="2" eb="4">
      <t>フタン</t>
    </rPh>
    <rPh sb="4" eb="5">
      <t>ガク</t>
    </rPh>
    <phoneticPr fontId="4"/>
  </si>
  <si>
    <t>－</t>
    <phoneticPr fontId="4"/>
  </si>
  <si>
    <t>助成対象額   ｄ×7/8
 （1,000円未満切捨）</t>
    <rPh sb="0" eb="2">
      <t>ジョセイ</t>
    </rPh>
    <rPh sb="2" eb="4">
      <t>タイショウ</t>
    </rPh>
    <rPh sb="4" eb="5">
      <t>ガク</t>
    </rPh>
    <rPh sb="21" eb="22">
      <t>エン</t>
    </rPh>
    <rPh sb="22" eb="24">
      <t>ミマン</t>
    </rPh>
    <rPh sb="24" eb="26">
      <t>キリス</t>
    </rPh>
    <phoneticPr fontId="4"/>
  </si>
  <si>
    <t>備考</t>
    <rPh sb="0" eb="2">
      <t>ビコウ</t>
    </rPh>
    <phoneticPr fontId="4"/>
  </si>
  <si>
    <t>※ この申請書は、宿舎一戸につき一枚作成してください。なお、宿舎・入居者に変更があった場合には、別葉（宿舎別）を作成してください。</t>
    <rPh sb="9" eb="11">
      <t>シュクシャ</t>
    </rPh>
    <rPh sb="12" eb="13">
      <t>ト</t>
    </rPh>
    <rPh sb="30" eb="32">
      <t>シュクシャ</t>
    </rPh>
    <rPh sb="33" eb="36">
      <t>ニュウキョシャ</t>
    </rPh>
    <rPh sb="37" eb="39">
      <t>ヘンコウ</t>
    </rPh>
    <rPh sb="43" eb="45">
      <t>バアイ</t>
    </rPh>
    <rPh sb="48" eb="50">
      <t>ベツヨウ</t>
    </rPh>
    <rPh sb="51" eb="53">
      <t>シュクシャ</t>
    </rPh>
    <rPh sb="53" eb="54">
      <t>ベツ</t>
    </rPh>
    <rPh sb="56" eb="58">
      <t>サクセイ</t>
    </rPh>
    <phoneticPr fontId="4"/>
  </si>
  <si>
    <r>
      <t>選定額</t>
    </r>
    <r>
      <rPr>
        <b/>
        <sz val="8"/>
        <rFont val="游ゴシック"/>
        <family val="3"/>
        <charset val="128"/>
        <scheme val="minor"/>
      </rPr>
      <t xml:space="preserve"> [d]</t>
    </r>
    <r>
      <rPr>
        <sz val="8"/>
        <rFont val="游ゴシック"/>
        <family val="3"/>
        <charset val="128"/>
        <scheme val="minor"/>
      </rPr>
      <t xml:space="preserve">
（cと基準額82,000円とを
比較し少ない額）</t>
    </r>
    <rPh sb="0" eb="2">
      <t>センテイ</t>
    </rPh>
    <rPh sb="2" eb="3">
      <t>ガク</t>
    </rPh>
    <rPh sb="11" eb="13">
      <t>キジュン</t>
    </rPh>
    <rPh sb="13" eb="14">
      <t>ガク</t>
    </rPh>
    <rPh sb="20" eb="21">
      <t>エン</t>
    </rPh>
    <rPh sb="24" eb="26">
      <t>ヒカク</t>
    </rPh>
    <rPh sb="27" eb="28">
      <t>スク</t>
    </rPh>
    <rPh sb="30" eb="31">
      <t>ガク</t>
    </rPh>
    <phoneticPr fontId="4"/>
  </si>
  <si>
    <t>助成期間開始日の確認用にご活用ください。</t>
    <rPh sb="0" eb="2">
      <t>ジョセイ</t>
    </rPh>
    <rPh sb="2" eb="4">
      <t>キカン</t>
    </rPh>
    <rPh sb="4" eb="6">
      <t>カイシ</t>
    </rPh>
    <rPh sb="6" eb="7">
      <t>ビ</t>
    </rPh>
    <rPh sb="8" eb="10">
      <t>カクニン</t>
    </rPh>
    <rPh sb="10" eb="11">
      <t>ヨウ</t>
    </rPh>
    <rPh sb="13" eb="15">
      <t>カツヨウ</t>
    </rPh>
    <phoneticPr fontId="4"/>
  </si>
  <si>
    <t>を埋めてください。</t>
    <rPh sb="1" eb="2">
      <t>ウ</t>
    </rPh>
    <phoneticPr fontId="4"/>
  </si>
  <si>
    <t>●助成期間開始日確認シート</t>
    <rPh sb="1" eb="3">
      <t>ジョセイ</t>
    </rPh>
    <rPh sb="3" eb="5">
      <t>キカン</t>
    </rPh>
    <rPh sb="5" eb="8">
      <t>カイシビ</t>
    </rPh>
    <rPh sb="8" eb="10">
      <t>カクニン</t>
    </rPh>
    <phoneticPr fontId="43"/>
  </si>
  <si>
    <t>日付の入力は西暦で2022/4/15のように、
年月日の区切りにはスラッシュ（/）を使用してください。</t>
    <rPh sb="6" eb="8">
      <t>セイレキ</t>
    </rPh>
    <phoneticPr fontId="4"/>
  </si>
  <si>
    <t>①宿舎の新規または継続を確認します。</t>
    <rPh sb="1" eb="3">
      <t>シュクシャ</t>
    </rPh>
    <rPh sb="4" eb="6">
      <t>シンキ</t>
    </rPh>
    <rPh sb="9" eb="11">
      <t>ケイゾク</t>
    </rPh>
    <rPh sb="12" eb="14">
      <t>カクニン</t>
    </rPh>
    <phoneticPr fontId="43"/>
  </si>
  <si>
    <t>→　新規</t>
    <rPh sb="2" eb="4">
      <t>シンキ</t>
    </rPh>
    <phoneticPr fontId="4"/>
  </si>
  <si>
    <t>をドロップダウンリストから選択してください。</t>
    <rPh sb="13" eb="15">
      <t>センタク</t>
    </rPh>
    <phoneticPr fontId="4"/>
  </si>
  <si>
    <t>→　継続</t>
    <rPh sb="2" eb="4">
      <t>ケイゾク</t>
    </rPh>
    <phoneticPr fontId="4"/>
  </si>
  <si>
    <t>②採用日（入職日）を入力してください。</t>
    <rPh sb="1" eb="3">
      <t>サイヨウ</t>
    </rPh>
    <rPh sb="3" eb="4">
      <t>ビ</t>
    </rPh>
    <rPh sb="5" eb="7">
      <t>ニュウショク</t>
    </rPh>
    <rPh sb="7" eb="8">
      <t>ビ</t>
    </rPh>
    <rPh sb="10" eb="12">
      <t>ニュウリョク</t>
    </rPh>
    <phoneticPr fontId="43"/>
  </si>
  <si>
    <t>③賃貸借契約書の契約期間開始日を入力してください。</t>
    <rPh sb="1" eb="4">
      <t>チンタイシャク</t>
    </rPh>
    <rPh sb="4" eb="7">
      <t>ケイヤクショ</t>
    </rPh>
    <rPh sb="8" eb="10">
      <t>ケイヤク</t>
    </rPh>
    <rPh sb="10" eb="12">
      <t>キカン</t>
    </rPh>
    <rPh sb="12" eb="15">
      <t>カイシビ</t>
    </rPh>
    <rPh sb="16" eb="18">
      <t>ニュウリョク</t>
    </rPh>
    <phoneticPr fontId="4"/>
  </si>
  <si>
    <t>(名義変更の場合は、法人契約の始期)</t>
    <rPh sb="1" eb="3">
      <t>メイギ</t>
    </rPh>
    <rPh sb="3" eb="5">
      <t>ヘンコウ</t>
    </rPh>
    <rPh sb="6" eb="8">
      <t>バアイ</t>
    </rPh>
    <rPh sb="10" eb="12">
      <t>ホウジン</t>
    </rPh>
    <rPh sb="12" eb="14">
      <t>ケイヤク</t>
    </rPh>
    <rPh sb="15" eb="17">
      <t>シキ</t>
    </rPh>
    <phoneticPr fontId="4"/>
  </si>
  <si>
    <t>④住民票の住定日（転入日、転居日）を入力してください。</t>
    <rPh sb="1" eb="4">
      <t>ジュウミンヒョウ</t>
    </rPh>
    <rPh sb="5" eb="6">
      <t>ジュウ</t>
    </rPh>
    <rPh sb="6" eb="7">
      <t>テイ</t>
    </rPh>
    <rPh sb="7" eb="8">
      <t>ビ</t>
    </rPh>
    <rPh sb="9" eb="11">
      <t>テンニュウ</t>
    </rPh>
    <rPh sb="11" eb="12">
      <t>ビ</t>
    </rPh>
    <rPh sb="13" eb="15">
      <t>テンキョ</t>
    </rPh>
    <rPh sb="15" eb="16">
      <t>ビ</t>
    </rPh>
    <rPh sb="18" eb="20">
      <t>ニュウリョク</t>
    </rPh>
    <phoneticPr fontId="43"/>
  </si>
  <si>
    <t>⑤災害時協定の協定締結日を入力してください。</t>
    <rPh sb="1" eb="4">
      <t>サイガイジ</t>
    </rPh>
    <rPh sb="4" eb="6">
      <t>キョウテイ</t>
    </rPh>
    <rPh sb="7" eb="12">
      <t>キョウテイテイケツビ</t>
    </rPh>
    <rPh sb="13" eb="15">
      <t>ニュウリョク</t>
    </rPh>
    <phoneticPr fontId="4"/>
  </si>
  <si>
    <t>※届出日ではありません。</t>
    <rPh sb="1" eb="3">
      <t>トドケデ</t>
    </rPh>
    <rPh sb="3" eb="4">
      <t>ビ</t>
    </rPh>
    <phoneticPr fontId="4"/>
  </si>
  <si>
    <t>（前年度以前に締結している場合は、2022/4/1としてください）</t>
    <rPh sb="1" eb="4">
      <t>ゼンネンド</t>
    </rPh>
    <rPh sb="4" eb="6">
      <t>イゼン</t>
    </rPh>
    <rPh sb="7" eb="9">
      <t>テイケツ</t>
    </rPh>
    <rPh sb="13" eb="15">
      <t>バアイ</t>
    </rPh>
    <phoneticPr fontId="4"/>
  </si>
  <si>
    <t>様式転記内容</t>
    <rPh sb="0" eb="2">
      <t>ヨウシキ</t>
    </rPh>
    <rPh sb="2" eb="4">
      <t>テンキ</t>
    </rPh>
    <rPh sb="4" eb="6">
      <t>ナイヨウ</t>
    </rPh>
    <phoneticPr fontId="4"/>
  </si>
  <si>
    <t>助成期間開始日</t>
    <rPh sb="0" eb="2">
      <t>ジョセイ</t>
    </rPh>
    <rPh sb="2" eb="4">
      <t>キカン</t>
    </rPh>
    <rPh sb="4" eb="7">
      <t>カイシビ</t>
    </rPh>
    <phoneticPr fontId="4"/>
  </si>
  <si>
    <t>下記のいずれかに該当し、月の途中で助成終了（開始）となる場合は対象月の日割り額を算出してください。</t>
    <rPh sb="0" eb="2">
      <t>カキ</t>
    </rPh>
    <rPh sb="8" eb="10">
      <t>ガイトウ</t>
    </rPh>
    <rPh sb="12" eb="13">
      <t>ツキ</t>
    </rPh>
    <rPh sb="14" eb="16">
      <t>トチュウ</t>
    </rPh>
    <rPh sb="17" eb="19">
      <t>ジョセイ</t>
    </rPh>
    <rPh sb="19" eb="21">
      <t>シュウリョウ</t>
    </rPh>
    <rPh sb="22" eb="24">
      <t>カイシ</t>
    </rPh>
    <rPh sb="28" eb="30">
      <t>バアイ</t>
    </rPh>
    <rPh sb="31" eb="34">
      <t>タイショウツキ</t>
    </rPh>
    <rPh sb="35" eb="37">
      <t>ヒワ</t>
    </rPh>
    <rPh sb="38" eb="39">
      <t>ガク</t>
    </rPh>
    <rPh sb="40" eb="42">
      <t>サンシュツ</t>
    </rPh>
    <phoneticPr fontId="4"/>
  </si>
  <si>
    <t>　　・転居や退去により助成終了となる場合の助成終了月</t>
    <rPh sb="3" eb="5">
      <t>テンキョ</t>
    </rPh>
    <rPh sb="6" eb="8">
      <t>タイキョ</t>
    </rPh>
    <rPh sb="11" eb="13">
      <t>ジョセイ</t>
    </rPh>
    <rPh sb="13" eb="15">
      <t>シュウリョウ</t>
    </rPh>
    <rPh sb="18" eb="20">
      <t>バアイ</t>
    </rPh>
    <rPh sb="21" eb="26">
      <t>ジョセイシュウリョウツキ</t>
    </rPh>
    <phoneticPr fontId="4"/>
  </si>
  <si>
    <t>　　・枝番号（-2以降）がある宿舎番号の助成開始月</t>
    <rPh sb="3" eb="6">
      <t>エダバンゴウ</t>
    </rPh>
    <rPh sb="9" eb="11">
      <t>イコウ</t>
    </rPh>
    <rPh sb="15" eb="17">
      <t>シュクシャ</t>
    </rPh>
    <rPh sb="17" eb="19">
      <t>バンゴウ</t>
    </rPh>
    <rPh sb="20" eb="25">
      <t>ジョセイカイシツキ</t>
    </rPh>
    <phoneticPr fontId="4"/>
  </si>
  <si>
    <t>●計算シート（日割り計算）</t>
    <rPh sb="1" eb="3">
      <t>ケイサン</t>
    </rPh>
    <rPh sb="7" eb="9">
      <t>ヒワリ</t>
    </rPh>
    <rPh sb="10" eb="12">
      <t>ケイサン</t>
    </rPh>
    <phoneticPr fontId="43"/>
  </si>
  <si>
    <t>を入力してください</t>
    <rPh sb="1" eb="3">
      <t>ニュウリョク</t>
    </rPh>
    <phoneticPr fontId="43"/>
  </si>
  <si>
    <t>①日割り計算をする月の期間を入力してください。</t>
    <rPh sb="1" eb="3">
      <t>ヒワ</t>
    </rPh>
    <rPh sb="4" eb="6">
      <t>ケイサン</t>
    </rPh>
    <rPh sb="9" eb="10">
      <t>ツキ</t>
    </rPh>
    <rPh sb="11" eb="13">
      <t>キカン</t>
    </rPh>
    <rPh sb="14" eb="16">
      <t>ニュウリョク</t>
    </rPh>
    <phoneticPr fontId="43"/>
  </si>
  <si>
    <t>期間</t>
    <rPh sb="0" eb="2">
      <t>キカン</t>
    </rPh>
    <phoneticPr fontId="43"/>
  </si>
  <si>
    <t>月</t>
    <rPh sb="0" eb="1">
      <t>ガツ</t>
    </rPh>
    <phoneticPr fontId="43"/>
  </si>
  <si>
    <t>日</t>
    <rPh sb="0" eb="1">
      <t>ニチ</t>
    </rPh>
    <phoneticPr fontId="43"/>
  </si>
  <si>
    <t>～</t>
    <phoneticPr fontId="43"/>
  </si>
  <si>
    <t>居住日数</t>
    <rPh sb="0" eb="2">
      <t>キョジュウ</t>
    </rPh>
    <rPh sb="2" eb="4">
      <t>ニッスウ</t>
    </rPh>
    <phoneticPr fontId="43"/>
  </si>
  <si>
    <t>②1ヶ月の賃料と共益費を入力してください。</t>
    <rPh sb="3" eb="4">
      <t>ゲツ</t>
    </rPh>
    <rPh sb="5" eb="7">
      <t>チンリョウ</t>
    </rPh>
    <rPh sb="8" eb="11">
      <t>キョウエキヒ</t>
    </rPh>
    <rPh sb="12" eb="14">
      <t>ニュウリョク</t>
    </rPh>
    <phoneticPr fontId="43"/>
  </si>
  <si>
    <t>賃料</t>
    <rPh sb="0" eb="2">
      <t>チンリョウ</t>
    </rPh>
    <phoneticPr fontId="43"/>
  </si>
  <si>
    <t>共益費</t>
    <rPh sb="0" eb="3">
      <t>キョウエキヒ</t>
    </rPh>
    <phoneticPr fontId="43"/>
  </si>
  <si>
    <t>③対象月の実際に支払った額がわかれば入力してください。</t>
    <rPh sb="1" eb="3">
      <t>タイショウ</t>
    </rPh>
    <rPh sb="3" eb="4">
      <t>ツキ</t>
    </rPh>
    <rPh sb="5" eb="7">
      <t>ジッサイ</t>
    </rPh>
    <rPh sb="8" eb="10">
      <t>シハラ</t>
    </rPh>
    <rPh sb="12" eb="13">
      <t>ガク</t>
    </rPh>
    <rPh sb="18" eb="20">
      <t>ニュウリョク</t>
    </rPh>
    <phoneticPr fontId="43"/>
  </si>
  <si>
    <t>日割額</t>
    <rPh sb="0" eb="2">
      <t>ヒワリ</t>
    </rPh>
    <rPh sb="2" eb="3">
      <t>ガク</t>
    </rPh>
    <phoneticPr fontId="43"/>
  </si>
  <si>
    <r>
      <t>実支払額</t>
    </r>
    <r>
      <rPr>
        <sz val="10"/>
        <color theme="1"/>
        <rFont val="游ゴシック"/>
        <family val="3"/>
        <charset val="128"/>
        <scheme val="minor"/>
      </rPr>
      <t>（不明な場合は空欄）</t>
    </r>
    <rPh sb="0" eb="1">
      <t>ジツ</t>
    </rPh>
    <rPh sb="1" eb="3">
      <t>シハライ</t>
    </rPh>
    <rPh sb="3" eb="4">
      <t>ガク</t>
    </rPh>
    <rPh sb="5" eb="7">
      <t>フメイ</t>
    </rPh>
    <rPh sb="8" eb="10">
      <t>バアイ</t>
    </rPh>
    <rPh sb="11" eb="13">
      <t>クウラン</t>
    </rPh>
    <phoneticPr fontId="43"/>
  </si>
  <si>
    <t>様式転記内容</t>
    <phoneticPr fontId="43"/>
  </si>
  <si>
    <t xml:space="preserve"> 比較して少ない金額</t>
    <rPh sb="1" eb="3">
      <t>ヒカク</t>
    </rPh>
    <rPh sb="5" eb="6">
      <t>スク</t>
    </rPh>
    <rPh sb="8" eb="10">
      <t>キンガク</t>
    </rPh>
    <phoneticPr fontId="43"/>
  </si>
  <si>
    <r>
      <t>・令和3年度以降に</t>
    </r>
    <r>
      <rPr>
        <u/>
        <sz val="10"/>
        <color theme="1"/>
        <rFont val="ＭＳ Ｐゴシック"/>
        <family val="3"/>
        <charset val="128"/>
      </rPr>
      <t>助成実績のない</t>
    </r>
    <r>
      <rPr>
        <sz val="10"/>
        <color theme="1"/>
        <rFont val="ＭＳ Ｐゴシック"/>
        <family val="3"/>
        <charset val="128"/>
      </rPr>
      <t>宿舎番号</t>
    </r>
    <rPh sb="9" eb="13">
      <t>ジョセイジッセキ</t>
    </rPh>
    <phoneticPr fontId="4"/>
  </si>
  <si>
    <r>
      <t>・令和3年度以降に</t>
    </r>
    <r>
      <rPr>
        <u/>
        <sz val="10"/>
        <color theme="1"/>
        <rFont val="ＭＳ Ｐゴシック"/>
        <family val="3"/>
        <charset val="128"/>
      </rPr>
      <t>助成実績がある</t>
    </r>
    <r>
      <rPr>
        <sz val="10"/>
        <color theme="1"/>
        <rFont val="ＭＳ Ｐゴシック"/>
        <family val="3"/>
        <charset val="128"/>
      </rPr>
      <t>宿舎番号
　又は、枝番号（-2以降）がある宿舎番号</t>
    </r>
    <rPh sb="9" eb="13">
      <t>ジョセイジッセキ</t>
    </rPh>
    <rPh sb="16" eb="18">
      <t>シュクシャ</t>
    </rPh>
    <rPh sb="18" eb="20">
      <t>バンゴウ</t>
    </rPh>
    <rPh sb="22" eb="23">
      <t>マタ</t>
    </rPh>
    <rPh sb="25" eb="28">
      <t>エダバンゴウ</t>
    </rPh>
    <rPh sb="31" eb="33">
      <t>イコウ</t>
    </rPh>
    <rPh sb="37" eb="41">
      <t>シュクシャバンゴウ</t>
    </rPh>
    <phoneticPr fontId="4"/>
  </si>
  <si>
    <t>　　・令和3年度以降に助成実績がある宿舎番号の助成開始月</t>
    <rPh sb="3" eb="5">
      <t>レイワ</t>
    </rPh>
    <rPh sb="6" eb="10">
      <t>ネンドイコウ</t>
    </rPh>
    <rPh sb="11" eb="15">
      <t>ジョセイジッセキ</t>
    </rPh>
    <rPh sb="18" eb="20">
      <t>シュクシャ</t>
    </rPh>
    <rPh sb="20" eb="22">
      <t>バンゴウ</t>
    </rPh>
    <rPh sb="23" eb="28">
      <t>ジョセイカイシツキ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</si>
</sst>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quot;月&quot;"/>
    <numFmt numFmtId="180" formatCode="#&quot;月分&quot;"/>
  </numFmts>
  <fonts count="52">
    <font>
      <sz val="11"/>
      <color theme="1"/>
      <name val="ＭＳ Ｐゴシック"/>
      <family val="2"/>
      <charset val="128"/>
    </font>
    <font>
      <sz val="11"/>
      <color theme="1"/>
      <name val="ＭＳ Ｐゴシック"/>
      <family val="2"/>
      <charset val="128"/>
    </font>
    <font>
      <sz val="12"/>
      <name val="ＭＳ Ｐゴシック"/>
      <family val="3"/>
      <charset val="128"/>
    </font>
    <font>
      <sz val="6"/>
      <name val="ＭＳ Ｐゴシック"/>
      <family val="2"/>
      <charset val="128"/>
    </font>
    <font>
      <sz val="6"/>
      <name val="游ゴシック"/>
      <family val="2"/>
      <charset val="128"/>
      <scheme val="minor"/>
    </font>
    <font>
      <sz val="11"/>
      <name val="ＭＳ Ｐゴシック"/>
      <family val="3"/>
      <charset val="128"/>
    </font>
    <font>
      <sz val="11"/>
      <color theme="1"/>
      <name val="ＭＳ Ｐゴシック"/>
      <family val="3"/>
      <charset val="128"/>
    </font>
    <font>
      <sz val="14"/>
      <name val="ＭＳ Ｐゴシック"/>
      <family val="3"/>
      <charset val="128"/>
    </font>
    <font>
      <sz val="10"/>
      <name val="ＭＳ Ｐゴシック"/>
      <family val="3"/>
      <charset val="128"/>
    </font>
    <font>
      <sz val="13"/>
      <name val="ＭＳ Ｐゴシック"/>
      <family val="3"/>
      <charset val="128"/>
    </font>
    <font>
      <sz val="13"/>
      <color theme="1"/>
      <name val="ＭＳ Ｐゴシック"/>
      <family val="3"/>
      <charset val="128"/>
    </font>
    <font>
      <sz val="11"/>
      <name val="游ゴシック"/>
      <family val="3"/>
      <charset val="128"/>
      <scheme val="minor"/>
    </font>
    <font>
      <u/>
      <sz val="11"/>
      <name val="ＭＳ Ｐゴシック"/>
      <family val="3"/>
      <charset val="128"/>
    </font>
    <font>
      <sz val="10"/>
      <color theme="1"/>
      <name val="ＭＳ Ｐゴシック"/>
      <family val="3"/>
      <charset val="128"/>
    </font>
    <font>
      <sz val="8"/>
      <color theme="1"/>
      <name val="ＭＳ Ｐゴシック"/>
      <family val="3"/>
      <charset val="128"/>
    </font>
    <font>
      <sz val="12"/>
      <color theme="1"/>
      <name val="ＭＳ Ｐゴシック"/>
      <family val="3"/>
      <charset val="128"/>
    </font>
    <font>
      <sz val="11"/>
      <color theme="1"/>
      <name val="游ゴシック"/>
      <family val="2"/>
      <charset val="128"/>
      <scheme val="minor"/>
    </font>
    <font>
      <sz val="9"/>
      <color theme="1"/>
      <name val="ＭＳ Ｐゴシック"/>
      <family val="3"/>
      <charset val="128"/>
    </font>
    <font>
      <b/>
      <sz val="16"/>
      <color indexed="81"/>
      <name val="ＭＳ Ｐゴシック"/>
      <family val="3"/>
      <charset val="128"/>
    </font>
    <font>
      <sz val="10"/>
      <color indexed="81"/>
      <name val="ＭＳ Ｐゴシック"/>
      <family val="3"/>
      <charset val="128"/>
    </font>
    <font>
      <sz val="11"/>
      <name val="游ゴシック"/>
      <family val="2"/>
      <charset val="128"/>
      <scheme val="minor"/>
    </font>
    <font>
      <sz val="13"/>
      <name val="游ゴシック"/>
      <family val="3"/>
      <charset val="128"/>
      <scheme val="minor"/>
    </font>
    <font>
      <sz val="10"/>
      <name val="游ゴシック"/>
      <family val="3"/>
      <charset val="128"/>
      <scheme val="minor"/>
    </font>
    <font>
      <sz val="16"/>
      <name val="游ゴシック"/>
      <family val="3"/>
      <charset val="128"/>
      <scheme val="minor"/>
    </font>
    <font>
      <sz val="12"/>
      <name val="游ゴシック"/>
      <family val="3"/>
      <charset val="128"/>
      <scheme val="minor"/>
    </font>
    <font>
      <sz val="14"/>
      <name val="游ゴシック"/>
      <family val="3"/>
      <charset val="128"/>
      <scheme val="minor"/>
    </font>
    <font>
      <sz val="9"/>
      <name val="游ゴシック"/>
      <family val="3"/>
      <charset val="128"/>
      <scheme val="minor"/>
    </font>
    <font>
      <sz val="10"/>
      <color theme="0" tint="-0.34998626667073579"/>
      <name val="ＭＳ Ｐゴシック"/>
      <family val="3"/>
      <charset val="128"/>
    </font>
    <font>
      <sz val="8"/>
      <name val="游ゴシック"/>
      <family val="3"/>
      <charset val="128"/>
      <scheme val="minor"/>
    </font>
    <font>
      <b/>
      <sz val="10"/>
      <name val="游ゴシック"/>
      <family val="3"/>
      <charset val="128"/>
      <scheme val="minor"/>
    </font>
    <font>
      <b/>
      <sz val="11"/>
      <name val="游ゴシック"/>
      <family val="3"/>
      <charset val="128"/>
      <scheme val="minor"/>
    </font>
    <font>
      <b/>
      <sz val="10"/>
      <color indexed="81"/>
      <name val="ＭＳ Ｐゴシック"/>
      <family val="3"/>
      <charset val="128"/>
    </font>
    <font>
      <sz val="9"/>
      <color indexed="81"/>
      <name val="ＭＳ Ｐゴシック"/>
      <family val="3"/>
      <charset val="128"/>
    </font>
    <font>
      <b/>
      <sz val="9"/>
      <color indexed="81"/>
      <name val="ＭＳ Ｐゴシック"/>
      <family val="3"/>
      <charset val="128"/>
    </font>
    <font>
      <b/>
      <sz val="11"/>
      <color indexed="81"/>
      <name val="ＭＳ Ｐゴシック"/>
      <family val="3"/>
      <charset val="128"/>
    </font>
    <font>
      <sz val="11"/>
      <color indexed="81"/>
      <name val="ＭＳ Ｐゴシック"/>
      <family val="3"/>
      <charset val="128"/>
    </font>
    <font>
      <sz val="9"/>
      <color indexed="81"/>
      <name val="MS P ゴシック"/>
      <family val="3"/>
      <charset val="128"/>
    </font>
    <font>
      <b/>
      <sz val="9"/>
      <color indexed="81"/>
      <name val="MS P ゴシック"/>
      <family val="3"/>
      <charset val="128"/>
    </font>
    <font>
      <sz val="11"/>
      <color indexed="81"/>
      <name val="MS P ゴシック"/>
      <family val="3"/>
      <charset val="128"/>
    </font>
    <font>
      <sz val="7"/>
      <name val="游ゴシック"/>
      <family val="3"/>
      <charset val="128"/>
      <scheme val="minor"/>
    </font>
    <font>
      <b/>
      <sz val="8"/>
      <name val="游ゴシック"/>
      <family val="3"/>
      <charset val="128"/>
      <scheme val="minor"/>
    </font>
    <font>
      <sz val="11"/>
      <color theme="1"/>
      <name val="游ゴシック"/>
      <family val="3"/>
      <charset val="128"/>
      <scheme val="minor"/>
    </font>
    <font>
      <b/>
      <sz val="14"/>
      <color theme="1"/>
      <name val="ＭＳ Ｐゴシック"/>
      <family val="3"/>
      <charset val="128"/>
    </font>
    <font>
      <sz val="6"/>
      <name val="游ゴシック"/>
      <family val="3"/>
      <charset val="128"/>
      <scheme val="minor"/>
    </font>
    <font>
      <b/>
      <sz val="12"/>
      <color theme="1"/>
      <name val="ＭＳ Ｐゴシック"/>
      <family val="3"/>
      <charset val="128"/>
    </font>
    <font>
      <u/>
      <sz val="10"/>
      <color theme="1"/>
      <name val="ＭＳ Ｐゴシック"/>
      <family val="3"/>
      <charset val="128"/>
    </font>
    <font>
      <b/>
      <sz val="11"/>
      <color theme="1"/>
      <name val="ＭＳ Ｐゴシック"/>
      <family val="3"/>
      <charset val="128"/>
    </font>
    <font>
      <b/>
      <sz val="14"/>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b/>
      <sz val="11"/>
      <color indexed="10"/>
      <name val="ＭＳ Ｐゴシック"/>
      <family val="3"/>
      <charset val="128"/>
    </font>
    <font>
      <sz val="11"/>
      <color indexed="1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CCFF"/>
        <bgColor indexed="64"/>
      </patternFill>
    </fill>
    <fill>
      <patternFill patternType="solid">
        <fgColor rgb="FFFFFF00"/>
        <bgColor indexed="64"/>
      </patternFill>
    </fill>
  </fills>
  <borders count="83">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diagonal/>
    </border>
    <border>
      <left style="hair">
        <color auto="1"/>
      </left>
      <right style="hair">
        <color auto="1"/>
      </right>
      <top style="hair">
        <color auto="1"/>
      </top>
      <bottom style="hair">
        <color auto="1"/>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medium">
        <color auto="1"/>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38" fontId="16"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6" fillId="0" borderId="0">
      <alignment vertical="center"/>
    </xf>
    <xf numFmtId="38" fontId="16" fillId="0" borderId="0" applyFont="0" applyFill="0" applyBorder="0" applyAlignment="0" applyProtection="0">
      <alignment vertical="center"/>
    </xf>
    <xf numFmtId="0" fontId="41" fillId="0" borderId="0">
      <alignment vertical="center"/>
    </xf>
    <xf numFmtId="38" fontId="41" fillId="0" borderId="0" applyFont="0" applyFill="0" applyBorder="0" applyAlignment="0" applyProtection="0">
      <alignment vertical="center"/>
    </xf>
  </cellStyleXfs>
  <cellXfs count="267">
    <xf numFmtId="0" fontId="0" fillId="0" borderId="0" xfId="0">
      <alignment vertical="center"/>
    </xf>
    <xf numFmtId="0" fontId="2" fillId="0" borderId="0" xfId="2" applyFont="1" applyAlignment="1"/>
    <xf numFmtId="0" fontId="5" fillId="0" borderId="0" xfId="2" applyFont="1" applyAlignment="1"/>
    <xf numFmtId="0" fontId="5" fillId="0" borderId="0" xfId="2" applyFont="1">
      <alignment vertical="center"/>
    </xf>
    <xf numFmtId="0" fontId="6" fillId="0" borderId="0" xfId="2" applyFont="1">
      <alignment vertical="center"/>
    </xf>
    <xf numFmtId="0" fontId="2" fillId="0" borderId="0" xfId="2" applyFont="1">
      <alignment vertical="center"/>
    </xf>
    <xf numFmtId="0" fontId="7" fillId="0" borderId="0" xfId="2" applyFont="1" applyAlignment="1">
      <alignment horizontal="centerContinuous" vertical="center"/>
    </xf>
    <xf numFmtId="0" fontId="7" fillId="0" borderId="0" xfId="2" applyFont="1" applyAlignment="1">
      <alignment horizontal="center" vertical="center"/>
    </xf>
    <xf numFmtId="0" fontId="8" fillId="0" borderId="0" xfId="2" applyFont="1" applyAlignment="1">
      <alignment horizontal="left" vertical="center"/>
    </xf>
    <xf numFmtId="0" fontId="2" fillId="0" borderId="0" xfId="2" applyFont="1" applyAlignment="1">
      <alignment horizontal="center" vertical="center"/>
    </xf>
    <xf numFmtId="0" fontId="8" fillId="0" borderId="0" xfId="2" applyFont="1">
      <alignment vertical="center"/>
    </xf>
    <xf numFmtId="0" fontId="8" fillId="0" borderId="0" xfId="2" applyFont="1" applyAlignment="1">
      <alignment horizontal="distributed" vertical="center"/>
    </xf>
    <xf numFmtId="0" fontId="12" fillId="0" borderId="0" xfId="2" applyFont="1">
      <alignment vertical="center"/>
    </xf>
    <xf numFmtId="0" fontId="13" fillId="0" borderId="3" xfId="2" applyFont="1" applyBorder="1" applyAlignment="1">
      <alignment horizontal="distributed" vertical="center" wrapText="1"/>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13" fillId="0" borderId="6" xfId="2" applyFont="1" applyBorder="1" applyAlignment="1">
      <alignment horizontal="center" vertical="center" wrapText="1"/>
    </xf>
    <xf numFmtId="0" fontId="13" fillId="0" borderId="7" xfId="2" applyFont="1" applyBorder="1" applyAlignment="1">
      <alignment horizontal="center" vertical="center" wrapText="1"/>
    </xf>
    <xf numFmtId="0" fontId="6" fillId="2" borderId="8" xfId="2" applyFont="1" applyFill="1" applyBorder="1">
      <alignment vertical="center"/>
    </xf>
    <xf numFmtId="0" fontId="6" fillId="2" borderId="8" xfId="2" applyFont="1" applyFill="1" applyBorder="1" applyAlignment="1">
      <alignment horizontal="center" vertical="center" wrapText="1"/>
    </xf>
    <xf numFmtId="0" fontId="13" fillId="0" borderId="9" xfId="2" applyFont="1" applyBorder="1" applyAlignment="1">
      <alignment horizontal="distributed" vertical="center"/>
    </xf>
    <xf numFmtId="0" fontId="6" fillId="0" borderId="10" xfId="2" applyFont="1" applyBorder="1">
      <alignment vertical="center"/>
    </xf>
    <xf numFmtId="0" fontId="6" fillId="0" borderId="11" xfId="2" applyFont="1" applyBorder="1">
      <alignment vertical="center"/>
    </xf>
    <xf numFmtId="0" fontId="6" fillId="0" borderId="12" xfId="2" applyFont="1" applyBorder="1">
      <alignment vertical="center"/>
    </xf>
    <xf numFmtId="0" fontId="6" fillId="0" borderId="13" xfId="2" applyFont="1" applyBorder="1">
      <alignment vertical="center"/>
    </xf>
    <xf numFmtId="0" fontId="6" fillId="0" borderId="14" xfId="2" applyFont="1" applyBorder="1">
      <alignment vertical="center"/>
    </xf>
    <xf numFmtId="0" fontId="6" fillId="2" borderId="8" xfId="2" applyFont="1" applyFill="1" applyBorder="1" applyAlignment="1">
      <alignment horizontal="center" vertical="center"/>
    </xf>
    <xf numFmtId="0" fontId="6" fillId="0" borderId="15" xfId="2" applyFont="1" applyBorder="1" applyAlignment="1">
      <alignment horizontal="center" vertical="center"/>
    </xf>
    <xf numFmtId="0" fontId="13" fillId="0" borderId="16" xfId="2" applyFont="1" applyBorder="1" applyAlignment="1">
      <alignment horizontal="center" vertical="center" wrapText="1"/>
    </xf>
    <xf numFmtId="0" fontId="14" fillId="0" borderId="16" xfId="2" applyFont="1" applyBorder="1" applyAlignment="1">
      <alignment horizontal="center" vertical="center" wrapText="1"/>
    </xf>
    <xf numFmtId="0" fontId="6" fillId="3" borderId="17" xfId="2" applyFont="1" applyFill="1" applyBorder="1">
      <alignment vertical="center"/>
    </xf>
    <xf numFmtId="0" fontId="6" fillId="0" borderId="1" xfId="2" applyFont="1" applyBorder="1" applyAlignment="1">
      <alignment horizontal="center" vertical="center"/>
    </xf>
    <xf numFmtId="0" fontId="6" fillId="0" borderId="0" xfId="2" applyFont="1" applyAlignment="1">
      <alignment vertical="top"/>
    </xf>
    <xf numFmtId="0" fontId="6" fillId="0" borderId="18" xfId="2" applyFont="1" applyBorder="1" applyAlignment="1">
      <alignment horizontal="center" vertical="center" wrapText="1"/>
    </xf>
    <xf numFmtId="0" fontId="6" fillId="0" borderId="21" xfId="2" applyFont="1" applyBorder="1" applyAlignment="1">
      <alignment horizontal="center" vertical="center"/>
    </xf>
    <xf numFmtId="0" fontId="6" fillId="0" borderId="27" xfId="2" applyFont="1" applyBorder="1" applyAlignment="1">
      <alignment horizontal="center" vertical="center"/>
    </xf>
    <xf numFmtId="0" fontId="13" fillId="0" borderId="0" xfId="2" applyFont="1">
      <alignment vertical="center"/>
    </xf>
    <xf numFmtId="176" fontId="6" fillId="0" borderId="0" xfId="2" applyNumberFormat="1" applyFont="1">
      <alignment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5" fillId="0" borderId="0" xfId="2" applyFont="1" applyAlignment="1">
      <alignment horizontal="right" vertical="center"/>
    </xf>
    <xf numFmtId="0" fontId="17" fillId="0" borderId="0" xfId="2" applyFont="1">
      <alignment vertical="center"/>
    </xf>
    <xf numFmtId="0" fontId="13" fillId="0" borderId="0" xfId="2" applyFont="1" applyAlignment="1">
      <alignment horizontal="right" vertical="center"/>
    </xf>
    <xf numFmtId="0" fontId="20" fillId="0" borderId="0" xfId="7" applyFont="1">
      <alignment vertical="center"/>
    </xf>
    <xf numFmtId="0" fontId="20" fillId="0" borderId="0" xfId="7" applyFont="1" applyAlignment="1">
      <alignment horizontal="right" vertical="center"/>
    </xf>
    <xf numFmtId="0" fontId="11" fillId="0" borderId="0" xfId="7" applyFont="1" applyAlignment="1">
      <alignment vertical="center" wrapText="1"/>
    </xf>
    <xf numFmtId="0" fontId="21" fillId="0" borderId="0" xfId="7" applyFont="1">
      <alignment vertical="center"/>
    </xf>
    <xf numFmtId="0" fontId="21" fillId="0" borderId="0" xfId="7" applyFont="1" applyAlignment="1">
      <alignment horizontal="left" vertical="center"/>
    </xf>
    <xf numFmtId="0" fontId="23" fillId="0" borderId="0" xfId="7" applyFont="1">
      <alignment vertical="center"/>
    </xf>
    <xf numFmtId="0" fontId="22" fillId="0" borderId="0" xfId="7" applyFont="1">
      <alignment vertical="center"/>
    </xf>
    <xf numFmtId="0" fontId="22" fillId="0" borderId="18" xfId="7" applyFont="1" applyBorder="1" applyAlignment="1">
      <alignment horizontal="center" vertical="center"/>
    </xf>
    <xf numFmtId="0" fontId="20" fillId="0" borderId="33" xfId="7" applyFont="1" applyBorder="1" applyAlignment="1">
      <alignment horizontal="center" vertical="center"/>
    </xf>
    <xf numFmtId="0" fontId="24" fillId="0" borderId="0" xfId="7" applyFont="1">
      <alignment vertical="center"/>
    </xf>
    <xf numFmtId="0" fontId="22" fillId="0" borderId="1" xfId="7" applyFont="1" applyBorder="1" applyAlignment="1">
      <alignment horizontal="center" vertical="center"/>
    </xf>
    <xf numFmtId="0" fontId="22" fillId="0" borderId="0" xfId="7" applyFont="1" applyAlignment="1">
      <alignment vertical="center" wrapText="1"/>
    </xf>
    <xf numFmtId="0" fontId="25" fillId="0" borderId="34" xfId="7" applyFont="1" applyBorder="1" applyAlignment="1">
      <alignment horizontal="center" vertical="center"/>
    </xf>
    <xf numFmtId="0" fontId="11" fillId="0" borderId="33" xfId="7" applyFont="1" applyBorder="1">
      <alignment vertical="center"/>
    </xf>
    <xf numFmtId="0" fontId="25" fillId="0" borderId="0" xfId="7" applyFont="1">
      <alignment vertical="center"/>
    </xf>
    <xf numFmtId="0" fontId="22" fillId="0" borderId="0" xfId="7" applyFont="1" applyAlignment="1">
      <alignment horizontal="center" vertical="center"/>
    </xf>
    <xf numFmtId="0" fontId="22" fillId="0" borderId="0" xfId="7" applyFont="1" applyAlignment="1">
      <alignment horizontal="left" vertical="center" indent="1"/>
    </xf>
    <xf numFmtId="0" fontId="22" fillId="0" borderId="35" xfId="7" applyFont="1" applyBorder="1" applyAlignment="1">
      <alignment horizontal="center" vertical="center" wrapText="1"/>
    </xf>
    <xf numFmtId="0" fontId="22" fillId="0" borderId="36" xfId="7" applyFont="1" applyBorder="1" applyAlignment="1">
      <alignment vertical="center" wrapText="1"/>
    </xf>
    <xf numFmtId="177" fontId="27" fillId="0" borderId="0" xfId="7" applyNumberFormat="1" applyFont="1">
      <alignment vertical="center"/>
    </xf>
    <xf numFmtId="0" fontId="11" fillId="0" borderId="20" xfId="7" applyFont="1" applyBorder="1" applyAlignment="1">
      <alignment horizontal="center" vertical="center"/>
    </xf>
    <xf numFmtId="0" fontId="22" fillId="0" borderId="32" xfId="7" applyFont="1" applyBorder="1">
      <alignment vertical="center"/>
    </xf>
    <xf numFmtId="0" fontId="22" fillId="0" borderId="41" xfId="7" applyFont="1" applyBorder="1" applyAlignment="1">
      <alignment horizontal="center" vertical="center" wrapText="1"/>
    </xf>
    <xf numFmtId="0" fontId="22" fillId="0" borderId="44" xfId="7" applyFont="1" applyBorder="1">
      <alignment vertical="center"/>
    </xf>
    <xf numFmtId="0" fontId="22" fillId="0" borderId="45" xfId="7" applyFont="1" applyBorder="1">
      <alignment vertical="center"/>
    </xf>
    <xf numFmtId="0" fontId="27" fillId="0" borderId="0" xfId="7" applyFont="1">
      <alignment vertical="center"/>
    </xf>
    <xf numFmtId="0" fontId="22" fillId="0" borderId="0" xfId="7" applyFont="1" applyAlignment="1">
      <alignment vertical="top"/>
    </xf>
    <xf numFmtId="0" fontId="22" fillId="0" borderId="24" xfId="7" applyFont="1" applyBorder="1" applyAlignment="1">
      <alignment horizontal="center" vertical="center"/>
    </xf>
    <xf numFmtId="0" fontId="24" fillId="0" borderId="0" xfId="7" applyFont="1" applyAlignment="1">
      <alignment horizontal="right" vertical="center"/>
    </xf>
    <xf numFmtId="0" fontId="22" fillId="0" borderId="55" xfId="7" applyFont="1" applyBorder="1" applyAlignment="1">
      <alignment horizontal="center" vertical="center"/>
    </xf>
    <xf numFmtId="0" fontId="22" fillId="0" borderId="57" xfId="7" applyFont="1" applyBorder="1" applyAlignment="1">
      <alignment horizontal="center" vertical="center"/>
    </xf>
    <xf numFmtId="0" fontId="22" fillId="0" borderId="58" xfId="7" applyFont="1" applyBorder="1" applyAlignment="1">
      <alignment horizontal="center" vertical="center"/>
    </xf>
    <xf numFmtId="0" fontId="22" fillId="0" borderId="59" xfId="7" applyFont="1" applyBorder="1" applyAlignment="1">
      <alignment horizontal="center" vertical="center"/>
    </xf>
    <xf numFmtId="38" fontId="22" fillId="0" borderId="61" xfId="8" applyFont="1" applyFill="1" applyBorder="1" applyAlignment="1">
      <alignment horizontal="right" vertical="center"/>
    </xf>
    <xf numFmtId="38" fontId="22" fillId="0" borderId="15" xfId="8" applyFont="1" applyFill="1" applyBorder="1" applyAlignment="1">
      <alignment horizontal="right" vertical="center"/>
    </xf>
    <xf numFmtId="38" fontId="22" fillId="0" borderId="51" xfId="8" applyFont="1" applyFill="1" applyBorder="1" applyAlignment="1">
      <alignment horizontal="right" vertical="center"/>
    </xf>
    <xf numFmtId="38" fontId="22" fillId="3" borderId="36" xfId="8" applyFont="1" applyFill="1" applyBorder="1" applyAlignment="1">
      <alignment horizontal="right" vertical="center"/>
    </xf>
    <xf numFmtId="38" fontId="22" fillId="0" borderId="28" xfId="8" applyFont="1" applyFill="1" applyBorder="1" applyAlignment="1">
      <alignment horizontal="right" vertical="center"/>
    </xf>
    <xf numFmtId="38" fontId="22" fillId="0" borderId="62" xfId="8" applyFont="1" applyFill="1" applyBorder="1" applyAlignment="1">
      <alignment horizontal="right" vertical="center"/>
    </xf>
    <xf numFmtId="38" fontId="22" fillId="3" borderId="27" xfId="8" applyFont="1" applyFill="1" applyBorder="1" applyAlignment="1">
      <alignment horizontal="right" vertical="center"/>
    </xf>
    <xf numFmtId="38" fontId="22" fillId="0" borderId="18" xfId="8" applyFont="1" applyFill="1" applyBorder="1" applyAlignment="1">
      <alignment horizontal="right" vertical="center"/>
    </xf>
    <xf numFmtId="38" fontId="22" fillId="3" borderId="11" xfId="8" applyFont="1" applyFill="1" applyBorder="1" applyAlignment="1">
      <alignment horizontal="right" vertical="center"/>
    </xf>
    <xf numFmtId="38" fontId="22" fillId="3" borderId="12" xfId="8" applyFont="1" applyFill="1" applyBorder="1" applyAlignment="1">
      <alignment horizontal="right" vertical="center"/>
    </xf>
    <xf numFmtId="38" fontId="22" fillId="3" borderId="17" xfId="8" applyFont="1" applyFill="1" applyBorder="1" applyAlignment="1">
      <alignment horizontal="right" vertical="center"/>
    </xf>
    <xf numFmtId="38" fontId="22" fillId="0" borderId="4" xfId="8" applyFont="1" applyFill="1" applyBorder="1" applyAlignment="1">
      <alignment horizontal="right" vertical="center"/>
    </xf>
    <xf numFmtId="38" fontId="22" fillId="3" borderId="28" xfId="8" applyFont="1" applyFill="1" applyBorder="1" applyAlignment="1">
      <alignment horizontal="right" vertical="center"/>
    </xf>
    <xf numFmtId="38" fontId="22" fillId="3" borderId="62" xfId="8" applyFont="1" applyFill="1" applyBorder="1" applyAlignment="1">
      <alignment horizontal="right" vertical="center"/>
    </xf>
    <xf numFmtId="38" fontId="22" fillId="3" borderId="76" xfId="8" applyFont="1" applyFill="1" applyBorder="1" applyAlignment="1">
      <alignment horizontal="right" vertical="center"/>
    </xf>
    <xf numFmtId="38" fontId="22" fillId="3" borderId="77" xfId="8" applyFont="1" applyFill="1" applyBorder="1" applyAlignment="1">
      <alignment horizontal="right" vertical="center"/>
    </xf>
    <xf numFmtId="38" fontId="22" fillId="3" borderId="78" xfId="8" applyFont="1" applyFill="1" applyBorder="1" applyAlignment="1">
      <alignment horizontal="right" vertical="center"/>
    </xf>
    <xf numFmtId="0" fontId="22" fillId="0" borderId="14" xfId="7" applyFont="1" applyBorder="1" applyAlignment="1">
      <alignment vertical="top"/>
    </xf>
    <xf numFmtId="0" fontId="30" fillId="0" borderId="0" xfId="7" applyFont="1">
      <alignment vertical="center"/>
    </xf>
    <xf numFmtId="38" fontId="11" fillId="0" borderId="0" xfId="7" applyNumberFormat="1" applyFont="1">
      <alignment vertical="center"/>
    </xf>
    <xf numFmtId="38" fontId="11" fillId="0" borderId="0" xfId="7" applyNumberFormat="1" applyFont="1" applyAlignment="1">
      <alignment horizontal="right" vertical="center"/>
    </xf>
    <xf numFmtId="0" fontId="5" fillId="0" borderId="0" xfId="7" applyFont="1" applyAlignment="1">
      <alignment horizontal="right"/>
    </xf>
    <xf numFmtId="0" fontId="1" fillId="0" borderId="0" xfId="5">
      <alignment vertical="center"/>
    </xf>
    <xf numFmtId="38" fontId="5" fillId="0" borderId="0" xfId="1" applyFont="1" applyBorder="1">
      <alignment vertical="center"/>
    </xf>
    <xf numFmtId="0" fontId="1" fillId="0" borderId="0" xfId="5" applyAlignment="1">
      <alignment horizontal="center" vertical="center"/>
    </xf>
    <xf numFmtId="0" fontId="1" fillId="0" borderId="0" xfId="6" applyAlignment="1">
      <alignment horizontal="center" vertical="center"/>
    </xf>
    <xf numFmtId="0" fontId="28" fillId="0" borderId="43" xfId="7" applyFont="1" applyBorder="1" applyAlignment="1">
      <alignment horizontal="center" vertical="top" wrapText="1"/>
    </xf>
    <xf numFmtId="0" fontId="28" fillId="0" borderId="0" xfId="7" applyFont="1">
      <alignment vertical="center"/>
    </xf>
    <xf numFmtId="0" fontId="6" fillId="0" borderId="8" xfId="2" applyFont="1" applyBorder="1">
      <alignment vertical="center"/>
    </xf>
    <xf numFmtId="0" fontId="6" fillId="0" borderId="8" xfId="2" applyFont="1" applyBorder="1" applyAlignment="1">
      <alignment horizontal="center" vertical="center" wrapText="1"/>
    </xf>
    <xf numFmtId="0" fontId="6" fillId="0" borderId="8" xfId="2" applyFont="1" applyBorder="1" applyAlignment="1">
      <alignment horizontal="center" vertical="center"/>
    </xf>
    <xf numFmtId="0" fontId="6" fillId="0" borderId="0" xfId="7" applyFont="1">
      <alignment vertical="center"/>
    </xf>
    <xf numFmtId="0" fontId="6" fillId="4" borderId="0" xfId="7" applyFont="1" applyFill="1">
      <alignment vertical="center"/>
    </xf>
    <xf numFmtId="0" fontId="42" fillId="0" borderId="0" xfId="9" applyFont="1">
      <alignment vertical="center"/>
    </xf>
    <xf numFmtId="0" fontId="17" fillId="0" borderId="0" xfId="7" applyFont="1" applyAlignment="1">
      <alignment vertical="center" wrapText="1"/>
    </xf>
    <xf numFmtId="0" fontId="17" fillId="0" borderId="0" xfId="7" applyFont="1">
      <alignment vertical="center"/>
    </xf>
    <xf numFmtId="0" fontId="44" fillId="0" borderId="0" xfId="9" applyFont="1">
      <alignment vertical="center"/>
    </xf>
    <xf numFmtId="0" fontId="13" fillId="0" borderId="0" xfId="7" applyFont="1" applyAlignment="1">
      <alignment horizontal="left" vertical="center"/>
    </xf>
    <xf numFmtId="0" fontId="6" fillId="0" borderId="7" xfId="7" applyFont="1" applyBorder="1">
      <alignment vertical="center"/>
    </xf>
    <xf numFmtId="0" fontId="13" fillId="0" borderId="0" xfId="7" applyFont="1">
      <alignment vertical="center"/>
    </xf>
    <xf numFmtId="0" fontId="13" fillId="0" borderId="0" xfId="7" applyFont="1" applyAlignment="1">
      <alignment horizontal="center" vertical="center"/>
    </xf>
    <xf numFmtId="0" fontId="44" fillId="0" borderId="0" xfId="7" applyFont="1">
      <alignment vertical="center"/>
    </xf>
    <xf numFmtId="14" fontId="6" fillId="0" borderId="0" xfId="7" applyNumberFormat="1" applyFont="1">
      <alignment vertical="center"/>
    </xf>
    <xf numFmtId="0" fontId="46" fillId="0" borderId="0" xfId="7" applyFont="1">
      <alignment vertical="center"/>
    </xf>
    <xf numFmtId="0" fontId="41" fillId="0" borderId="0" xfId="9">
      <alignment vertical="center"/>
    </xf>
    <xf numFmtId="0" fontId="47" fillId="0" borderId="0" xfId="9" applyFont="1">
      <alignment vertical="center"/>
    </xf>
    <xf numFmtId="0" fontId="41" fillId="4" borderId="0" xfId="9" applyFill="1">
      <alignment vertical="center"/>
    </xf>
    <xf numFmtId="0" fontId="48" fillId="0" borderId="0" xfId="9" applyFont="1">
      <alignment vertical="center"/>
    </xf>
    <xf numFmtId="0" fontId="41" fillId="0" borderId="0" xfId="9" applyAlignment="1">
      <alignment horizontal="center" vertical="center"/>
    </xf>
    <xf numFmtId="0" fontId="41" fillId="4" borderId="1" xfId="9" applyFill="1" applyBorder="1" applyAlignment="1" applyProtection="1">
      <alignment horizontal="center" vertical="center"/>
      <protection locked="0"/>
    </xf>
    <xf numFmtId="0" fontId="41" fillId="0" borderId="1" xfId="9" applyBorder="1" applyAlignment="1">
      <alignment horizontal="center" vertical="center"/>
    </xf>
    <xf numFmtId="0" fontId="41" fillId="0" borderId="28" xfId="9" applyBorder="1">
      <alignment vertical="center"/>
    </xf>
    <xf numFmtId="179" fontId="41" fillId="0" borderId="28" xfId="9" applyNumberFormat="1" applyBorder="1">
      <alignment vertical="center"/>
    </xf>
    <xf numFmtId="0" fontId="41" fillId="0" borderId="0" xfId="9" applyAlignment="1" applyProtection="1">
      <alignment horizontal="center" vertical="center"/>
      <protection locked="0"/>
    </xf>
    <xf numFmtId="0" fontId="41" fillId="0" borderId="79" xfId="9" applyBorder="1">
      <alignment vertical="center"/>
    </xf>
    <xf numFmtId="38" fontId="0" fillId="4" borderId="80" xfId="10" applyFont="1" applyFill="1" applyBorder="1" applyProtection="1">
      <alignment vertical="center"/>
      <protection locked="0"/>
    </xf>
    <xf numFmtId="38" fontId="0" fillId="0" borderId="0" xfId="10" applyFont="1">
      <alignment vertical="center"/>
    </xf>
    <xf numFmtId="0" fontId="41" fillId="0" borderId="81" xfId="9" applyBorder="1">
      <alignment vertical="center"/>
    </xf>
    <xf numFmtId="38" fontId="0" fillId="4" borderId="82" xfId="10" applyFont="1" applyFill="1" applyBorder="1" applyProtection="1">
      <alignment vertical="center"/>
      <protection locked="0"/>
    </xf>
    <xf numFmtId="0" fontId="41" fillId="0" borderId="31" xfId="9" applyBorder="1">
      <alignment vertical="center"/>
    </xf>
    <xf numFmtId="0" fontId="41" fillId="0" borderId="32" xfId="9" applyBorder="1">
      <alignment vertical="center"/>
    </xf>
    <xf numFmtId="0" fontId="41" fillId="0" borderId="37" xfId="9" applyBorder="1">
      <alignment vertical="center"/>
    </xf>
    <xf numFmtId="179" fontId="41" fillId="0" borderId="0" xfId="9" applyNumberFormat="1">
      <alignment vertical="center"/>
    </xf>
    <xf numFmtId="0" fontId="41" fillId="0" borderId="7" xfId="9" applyBorder="1">
      <alignment vertical="center"/>
    </xf>
    <xf numFmtId="180" fontId="41" fillId="0" borderId="0" xfId="9" applyNumberFormat="1" applyAlignment="1">
      <alignment horizontal="center" vertical="center"/>
    </xf>
    <xf numFmtId="0" fontId="41" fillId="0" borderId="49" xfId="9" applyBorder="1">
      <alignment vertical="center"/>
    </xf>
    <xf numFmtId="0" fontId="41" fillId="0" borderId="28" xfId="9" applyBorder="1" applyAlignment="1">
      <alignment horizontal="center" vertical="center"/>
    </xf>
    <xf numFmtId="38" fontId="0" fillId="0" borderId="28" xfId="10" applyFont="1" applyBorder="1">
      <alignment vertical="center"/>
    </xf>
    <xf numFmtId="0" fontId="41" fillId="5" borderId="79" xfId="9" applyFill="1" applyBorder="1">
      <alignment vertical="center"/>
    </xf>
    <xf numFmtId="38" fontId="0" fillId="5" borderId="80" xfId="10" applyFont="1" applyFill="1" applyBorder="1">
      <alignment vertical="center"/>
    </xf>
    <xf numFmtId="0" fontId="41" fillId="5" borderId="81" xfId="9" applyFill="1" applyBorder="1">
      <alignment vertical="center"/>
    </xf>
    <xf numFmtId="38" fontId="0" fillId="5" borderId="82" xfId="10" applyFont="1" applyFill="1" applyBorder="1">
      <alignment vertical="center"/>
    </xf>
    <xf numFmtId="0" fontId="41" fillId="0" borderId="14" xfId="9" applyBorder="1">
      <alignment vertical="center"/>
    </xf>
    <xf numFmtId="0" fontId="41" fillId="0" borderId="1" xfId="9" applyBorder="1">
      <alignment vertical="center"/>
    </xf>
    <xf numFmtId="0" fontId="41" fillId="0" borderId="55" xfId="9" applyBorder="1">
      <alignment vertical="center"/>
    </xf>
    <xf numFmtId="0" fontId="49" fillId="0" borderId="0" xfId="9" applyFont="1" applyAlignment="1">
      <alignment vertical="top"/>
    </xf>
    <xf numFmtId="38" fontId="22" fillId="3" borderId="63" xfId="8" applyFont="1" applyFill="1" applyBorder="1" applyAlignment="1">
      <alignment horizontal="right" vertical="center"/>
    </xf>
    <xf numFmtId="38" fontId="22" fillId="3" borderId="71" xfId="8" applyFont="1" applyFill="1" applyBorder="1" applyAlignment="1">
      <alignment horizontal="right" vertical="center"/>
    </xf>
    <xf numFmtId="38" fontId="22" fillId="3" borderId="72" xfId="8" applyFont="1" applyFill="1" applyBorder="1" applyAlignment="1">
      <alignment horizontal="right" vertical="center"/>
    </xf>
    <xf numFmtId="38" fontId="22" fillId="0" borderId="73" xfId="8" applyFont="1" applyFill="1" applyBorder="1" applyAlignment="1">
      <alignment horizontal="center" vertical="center"/>
    </xf>
    <xf numFmtId="38" fontId="15" fillId="3" borderId="1" xfId="4" applyFont="1" applyFill="1" applyBorder="1" applyAlignment="1">
      <alignment horizontal="right" vertical="center"/>
    </xf>
    <xf numFmtId="0" fontId="2" fillId="0" borderId="0" xfId="2" applyFont="1" applyAlignment="1">
      <alignment horizontal="right" vertical="top"/>
    </xf>
    <xf numFmtId="0" fontId="2" fillId="0" borderId="0" xfId="2" applyFont="1" applyAlignment="1">
      <alignment horizontal="right"/>
    </xf>
    <xf numFmtId="0" fontId="5" fillId="0" borderId="1" xfId="2" applyFont="1" applyBorder="1" applyAlignment="1">
      <alignment horizontal="center" vertical="center"/>
    </xf>
    <xf numFmtId="0" fontId="5" fillId="0" borderId="1" xfId="2" applyFont="1" applyBorder="1" applyAlignment="1">
      <alignment horizontal="left" vertical="center"/>
    </xf>
    <xf numFmtId="0" fontId="9" fillId="0" borderId="0" xfId="2" applyFont="1" applyAlignment="1">
      <alignment horizontal="center" vertical="center"/>
    </xf>
    <xf numFmtId="0" fontId="10" fillId="0" borderId="0" xfId="2" applyFont="1" applyAlignment="1">
      <alignment horizontal="left" vertical="center"/>
    </xf>
    <xf numFmtId="0" fontId="5" fillId="0" borderId="1" xfId="3" applyFont="1" applyBorder="1" applyAlignment="1">
      <alignment horizontal="center" vertical="center" wrapText="1"/>
    </xf>
    <xf numFmtId="0" fontId="2" fillId="0" borderId="1" xfId="2" applyFont="1" applyBorder="1" applyAlignment="1">
      <alignment horizontal="left" vertical="center"/>
    </xf>
    <xf numFmtId="0" fontId="5" fillId="0" borderId="2" xfId="2" applyFont="1" applyBorder="1" applyAlignment="1">
      <alignment horizontal="center" vertical="center"/>
    </xf>
    <xf numFmtId="0" fontId="2" fillId="0" borderId="2" xfId="2" applyFont="1" applyBorder="1" applyAlignment="1">
      <alignment horizontal="left" vertical="center"/>
    </xf>
    <xf numFmtId="0" fontId="6" fillId="0" borderId="1" xfId="2" applyFont="1" applyBorder="1" applyAlignment="1">
      <alignment horizontal="left" vertical="center" wrapText="1"/>
    </xf>
    <xf numFmtId="0" fontId="6" fillId="0" borderId="0" xfId="2" applyFont="1" applyAlignment="1">
      <alignment horizontal="left" vertical="center" wrapText="1"/>
    </xf>
    <xf numFmtId="0" fontId="6" fillId="0" borderId="19" xfId="2" applyFont="1" applyBorder="1" applyAlignment="1">
      <alignment horizontal="center" vertical="center"/>
    </xf>
    <xf numFmtId="0" fontId="6" fillId="0" borderId="2" xfId="2" applyFont="1" applyBorder="1" applyAlignment="1">
      <alignment horizontal="center" vertical="center"/>
    </xf>
    <xf numFmtId="0" fontId="6" fillId="0" borderId="20" xfId="2" applyFont="1" applyBorder="1" applyAlignment="1">
      <alignment horizontal="center" vertical="center"/>
    </xf>
    <xf numFmtId="38" fontId="15" fillId="0" borderId="22" xfId="4" applyFont="1" applyBorder="1" applyAlignment="1">
      <alignment horizontal="right" vertical="center" indent="1"/>
    </xf>
    <xf numFmtId="38" fontId="15" fillId="0" borderId="23" xfId="4" applyFont="1" applyBorder="1" applyAlignment="1">
      <alignment horizontal="right" vertical="center" indent="1"/>
    </xf>
    <xf numFmtId="38" fontId="15" fillId="0" borderId="24" xfId="4" applyFont="1" applyBorder="1" applyAlignment="1">
      <alignment horizontal="right" vertical="center" indent="1"/>
    </xf>
    <xf numFmtId="38" fontId="15" fillId="0" borderId="25" xfId="4" applyFont="1" applyBorder="1" applyAlignment="1">
      <alignment horizontal="left" vertical="center" indent="1"/>
    </xf>
    <xf numFmtId="38" fontId="15" fillId="0" borderId="26" xfId="4" applyFont="1" applyBorder="1" applyAlignment="1">
      <alignment horizontal="left" vertical="center" indent="1"/>
    </xf>
    <xf numFmtId="38" fontId="15" fillId="0" borderId="6" xfId="4" applyFont="1" applyBorder="1" applyAlignment="1">
      <alignment horizontal="left" vertical="center" indent="1"/>
    </xf>
    <xf numFmtId="38" fontId="15" fillId="0" borderId="22" xfId="4" applyFont="1" applyBorder="1" applyAlignment="1">
      <alignment horizontal="left" vertical="center" indent="1"/>
    </xf>
    <xf numFmtId="38" fontId="15" fillId="0" borderId="23" xfId="4" applyFont="1" applyBorder="1" applyAlignment="1">
      <alignment horizontal="left" vertical="center" indent="1"/>
    </xf>
    <xf numFmtId="38" fontId="15" fillId="0" borderId="24" xfId="4" applyFont="1" applyBorder="1" applyAlignment="1">
      <alignment horizontal="left" vertical="center" indent="1"/>
    </xf>
    <xf numFmtId="38" fontId="15" fillId="3" borderId="19" xfId="4" applyFont="1" applyFill="1" applyBorder="1" applyAlignment="1">
      <alignment horizontal="right" vertical="center" indent="1"/>
    </xf>
    <xf numFmtId="38" fontId="15" fillId="3" borderId="2" xfId="4" applyFont="1" applyFill="1" applyBorder="1" applyAlignment="1">
      <alignment horizontal="right" vertical="center" indent="1"/>
    </xf>
    <xf numFmtId="38" fontId="15" fillId="0" borderId="31" xfId="4" applyFont="1" applyFill="1" applyBorder="1" applyAlignment="1">
      <alignment horizontal="center" vertical="center"/>
    </xf>
    <xf numFmtId="38" fontId="15" fillId="0" borderId="32" xfId="4" applyFont="1" applyFill="1" applyBorder="1" applyAlignment="1">
      <alignment horizontal="center" vertical="center"/>
    </xf>
    <xf numFmtId="0" fontId="5" fillId="0" borderId="32" xfId="2" applyFont="1" applyBorder="1" applyAlignment="1">
      <alignment horizontal="right" vertical="center" wrapText="1"/>
    </xf>
    <xf numFmtId="0" fontId="5" fillId="0" borderId="0" xfId="2" applyFont="1" applyAlignment="1">
      <alignment horizontal="right" vertical="center" wrapText="1"/>
    </xf>
    <xf numFmtId="38" fontId="15" fillId="0" borderId="29" xfId="4" applyFont="1" applyBorder="1" applyAlignment="1">
      <alignment horizontal="left" vertical="center" indent="1"/>
    </xf>
    <xf numFmtId="38" fontId="15" fillId="0" borderId="30" xfId="4" applyFont="1" applyBorder="1" applyAlignment="1">
      <alignment horizontal="left" vertical="center" indent="1"/>
    </xf>
    <xf numFmtId="38" fontId="15" fillId="0" borderId="13" xfId="4" applyFont="1" applyBorder="1" applyAlignment="1">
      <alignment horizontal="left" vertical="center" indent="1"/>
    </xf>
    <xf numFmtId="0" fontId="22" fillId="0" borderId="1" xfId="7" applyFont="1" applyBorder="1" applyAlignment="1">
      <alignment horizontal="center" vertical="center"/>
    </xf>
    <xf numFmtId="0" fontId="21" fillId="0" borderId="0" xfId="7" applyFont="1" applyAlignment="1">
      <alignment horizontal="left"/>
    </xf>
    <xf numFmtId="0" fontId="11" fillId="0" borderId="0" xfId="7" applyFont="1" applyAlignment="1">
      <alignment horizontal="right" vertical="center" wrapText="1"/>
    </xf>
    <xf numFmtId="0" fontId="22" fillId="0" borderId="0" xfId="7" applyFont="1" applyAlignment="1">
      <alignment horizontal="right" vertical="center"/>
    </xf>
    <xf numFmtId="0" fontId="23" fillId="0" borderId="0" xfId="7" applyFont="1" applyAlignment="1">
      <alignment horizontal="right" vertical="center"/>
    </xf>
    <xf numFmtId="0" fontId="23" fillId="0" borderId="0" xfId="7" applyFont="1" applyAlignment="1">
      <alignment horizontal="left" vertical="center" indent="1"/>
    </xf>
    <xf numFmtId="0" fontId="22" fillId="0" borderId="19" xfId="7" applyFont="1" applyBorder="1" applyAlignment="1">
      <alignment horizontal="center" vertical="center" wrapText="1"/>
    </xf>
    <xf numFmtId="0" fontId="22" fillId="0" borderId="2" xfId="7" applyFont="1" applyBorder="1" applyAlignment="1">
      <alignment horizontal="center" vertical="center" wrapText="1"/>
    </xf>
    <xf numFmtId="0" fontId="22" fillId="0" borderId="32" xfId="7" applyFont="1" applyBorder="1" applyAlignment="1">
      <alignment horizontal="center" vertical="center" wrapText="1"/>
    </xf>
    <xf numFmtId="0" fontId="22" fillId="0" borderId="37" xfId="7" applyFont="1" applyBorder="1" applyAlignment="1">
      <alignment horizontal="center" vertical="center" wrapText="1"/>
    </xf>
    <xf numFmtId="0" fontId="22" fillId="0" borderId="41" xfId="7" applyFont="1" applyBorder="1" applyAlignment="1">
      <alignment horizontal="center" vertical="center" wrapText="1"/>
    </xf>
    <xf numFmtId="0" fontId="22" fillId="0" borderId="42" xfId="7" applyFont="1" applyBorder="1" applyAlignment="1">
      <alignment horizontal="center" vertical="center" wrapText="1"/>
    </xf>
    <xf numFmtId="0" fontId="22" fillId="0" borderId="38" xfId="7" applyFont="1" applyBorder="1" applyAlignment="1">
      <alignment horizontal="left" vertical="center" wrapText="1" indent="1"/>
    </xf>
    <xf numFmtId="0" fontId="22" fillId="0" borderId="39" xfId="7" applyFont="1" applyBorder="1" applyAlignment="1">
      <alignment horizontal="left" vertical="center" wrapText="1" indent="1"/>
    </xf>
    <xf numFmtId="0" fontId="22" fillId="0" borderId="40" xfId="7" applyFont="1" applyBorder="1" applyAlignment="1">
      <alignment horizontal="left" vertical="center" wrapText="1" indent="1"/>
    </xf>
    <xf numFmtId="0" fontId="39" fillId="0" borderId="46" xfId="7" applyFont="1" applyBorder="1" applyAlignment="1">
      <alignment horizontal="left" vertical="center" wrapText="1"/>
    </xf>
    <xf numFmtId="0" fontId="39" fillId="0" borderId="47" xfId="7" applyFont="1" applyBorder="1" applyAlignment="1">
      <alignment horizontal="left" vertical="center" wrapText="1"/>
    </xf>
    <xf numFmtId="0" fontId="39" fillId="0" borderId="48" xfId="7" applyFont="1" applyBorder="1" applyAlignment="1">
      <alignment horizontal="left" vertical="center" wrapText="1"/>
    </xf>
    <xf numFmtId="0" fontId="22" fillId="0" borderId="7" xfId="7" applyFont="1" applyBorder="1" applyAlignment="1">
      <alignment horizontal="center" vertical="center"/>
    </xf>
    <xf numFmtId="0" fontId="22" fillId="0" borderId="49" xfId="7" applyFont="1" applyBorder="1" applyAlignment="1">
      <alignment horizontal="center" vertical="center"/>
    </xf>
    <xf numFmtId="0" fontId="22" fillId="0" borderId="22" xfId="7" applyFont="1" applyBorder="1" applyAlignment="1">
      <alignment horizontal="center" vertical="center" wrapText="1"/>
    </xf>
    <xf numFmtId="0" fontId="22" fillId="0" borderId="23" xfId="7" applyFont="1" applyBorder="1" applyAlignment="1">
      <alignment horizontal="center" vertical="center" wrapText="1"/>
    </xf>
    <xf numFmtId="0" fontId="22" fillId="0" borderId="50" xfId="7" applyFont="1" applyBorder="1" applyAlignment="1">
      <alignment horizontal="center" vertical="center" wrapText="1"/>
    </xf>
    <xf numFmtId="0" fontId="22" fillId="0" borderId="51" xfId="7" applyFont="1" applyBorder="1" applyAlignment="1">
      <alignment horizontal="center" vertical="top" wrapText="1"/>
    </xf>
    <xf numFmtId="0" fontId="22" fillId="0" borderId="0" xfId="7" applyFont="1" applyAlignment="1">
      <alignment horizontal="center" vertical="top" wrapText="1"/>
    </xf>
    <xf numFmtId="0" fontId="22" fillId="0" borderId="49" xfId="7" applyFont="1" applyBorder="1" applyAlignment="1">
      <alignment horizontal="center" vertical="top" wrapText="1"/>
    </xf>
    <xf numFmtId="0" fontId="22" fillId="0" borderId="56" xfId="7" applyFont="1" applyBorder="1" applyAlignment="1">
      <alignment horizontal="center" vertical="top" wrapText="1"/>
    </xf>
    <xf numFmtId="0" fontId="22" fillId="0" borderId="1" xfId="7" applyFont="1" applyBorder="1" applyAlignment="1">
      <alignment horizontal="center" vertical="top" wrapText="1"/>
    </xf>
    <xf numFmtId="0" fontId="22" fillId="0" borderId="55" xfId="7" applyFont="1" applyBorder="1" applyAlignment="1">
      <alignment horizontal="center" vertical="top" wrapText="1"/>
    </xf>
    <xf numFmtId="0" fontId="22" fillId="0" borderId="52" xfId="7" applyFont="1" applyBorder="1" applyAlignment="1">
      <alignment horizontal="center" vertical="center" wrapText="1"/>
    </xf>
    <xf numFmtId="0" fontId="22" fillId="0" borderId="54" xfId="7" applyFont="1" applyBorder="1" applyAlignment="1">
      <alignment horizontal="center" vertical="center"/>
    </xf>
    <xf numFmtId="178" fontId="5" fillId="0" borderId="22" xfId="7" applyNumberFormat="1" applyFont="1" applyBorder="1" applyAlignment="1">
      <alignment horizontal="center" vertical="center"/>
    </xf>
    <xf numFmtId="178" fontId="5" fillId="0" borderId="23" xfId="7" applyNumberFormat="1" applyFont="1" applyBorder="1" applyAlignment="1">
      <alignment horizontal="center" vertical="center"/>
    </xf>
    <xf numFmtId="178" fontId="5" fillId="0" borderId="50" xfId="7" applyNumberFormat="1" applyFont="1" applyBorder="1" applyAlignment="1">
      <alignment horizontal="center" vertical="center"/>
    </xf>
    <xf numFmtId="38" fontId="8" fillId="3" borderId="63" xfId="8" applyFont="1" applyFill="1" applyBorder="1" applyAlignment="1">
      <alignment horizontal="right" vertical="center"/>
    </xf>
    <xf numFmtId="38" fontId="8" fillId="3" borderId="66" xfId="8" applyFont="1" applyFill="1" applyBorder="1" applyAlignment="1">
      <alignment horizontal="right" vertical="center"/>
    </xf>
    <xf numFmtId="0" fontId="24" fillId="0" borderId="0" xfId="7" applyFont="1" applyAlignment="1">
      <alignment horizontal="left" vertical="center"/>
    </xf>
    <xf numFmtId="38" fontId="25" fillId="3" borderId="53" xfId="7" applyNumberFormat="1" applyFont="1" applyFill="1" applyBorder="1" applyAlignment="1">
      <alignment horizontal="right" vertical="center" indent="1"/>
    </xf>
    <xf numFmtId="0" fontId="25" fillId="3" borderId="53" xfId="7" applyFont="1" applyFill="1" applyBorder="1" applyAlignment="1">
      <alignment horizontal="right" vertical="center" indent="1"/>
    </xf>
    <xf numFmtId="178" fontId="5" fillId="0" borderId="29" xfId="7" applyNumberFormat="1" applyFont="1" applyBorder="1" applyAlignment="1">
      <alignment horizontal="center" vertical="center"/>
    </xf>
    <xf numFmtId="178" fontId="5" fillId="0" borderId="30" xfId="7" applyNumberFormat="1" applyFont="1" applyBorder="1" applyAlignment="1">
      <alignment horizontal="center" vertical="center"/>
    </xf>
    <xf numFmtId="178" fontId="5" fillId="0" borderId="10" xfId="7" applyNumberFormat="1" applyFont="1" applyBorder="1" applyAlignment="1">
      <alignment horizontal="center" vertical="center"/>
    </xf>
    <xf numFmtId="0" fontId="22" fillId="0" borderId="2" xfId="7" applyFont="1" applyBorder="1" applyAlignment="1">
      <alignment horizontal="left" vertical="center" wrapText="1"/>
    </xf>
    <xf numFmtId="0" fontId="22" fillId="0" borderId="19" xfId="7" applyFont="1" applyBorder="1" applyAlignment="1">
      <alignment horizontal="center" vertical="center"/>
    </xf>
    <xf numFmtId="0" fontId="22" fillId="0" borderId="57" xfId="7" applyFont="1" applyBorder="1" applyAlignment="1">
      <alignment horizontal="center" vertical="center"/>
    </xf>
    <xf numFmtId="0" fontId="22" fillId="0" borderId="60" xfId="7" applyFont="1" applyBorder="1" applyAlignment="1">
      <alignment horizontal="center" vertical="center"/>
    </xf>
    <xf numFmtId="0" fontId="22" fillId="0" borderId="22" xfId="7" applyFont="1" applyBorder="1" applyAlignment="1">
      <alignment horizontal="center" vertical="center"/>
    </xf>
    <xf numFmtId="0" fontId="22" fillId="0" borderId="50" xfId="7" applyFont="1" applyBorder="1" applyAlignment="1">
      <alignment horizontal="center" vertical="center"/>
    </xf>
    <xf numFmtId="0" fontId="22" fillId="0" borderId="41" xfId="7" applyFont="1" applyBorder="1" applyAlignment="1">
      <alignment horizontal="center" vertical="center"/>
    </xf>
    <xf numFmtId="38" fontId="8" fillId="3" borderId="61" xfId="8" applyFont="1" applyFill="1" applyBorder="1" applyAlignment="1">
      <alignment horizontal="right" vertical="center"/>
    </xf>
    <xf numFmtId="38" fontId="8" fillId="3" borderId="65" xfId="8" applyFont="1" applyFill="1" applyBorder="1" applyAlignment="1">
      <alignment horizontal="right" vertical="center"/>
    </xf>
    <xf numFmtId="0" fontId="28" fillId="0" borderId="69" xfId="7" applyFont="1" applyBorder="1" applyAlignment="1">
      <alignment horizontal="center" vertical="center" wrapText="1"/>
    </xf>
    <xf numFmtId="0" fontId="28" fillId="0" borderId="70" xfId="7" applyFont="1" applyBorder="1" applyAlignment="1">
      <alignment horizontal="center" vertical="center"/>
    </xf>
    <xf numFmtId="0" fontId="22" fillId="0" borderId="74" xfId="7" applyFont="1" applyBorder="1" applyAlignment="1">
      <alignment horizontal="center" vertical="center" wrapText="1"/>
    </xf>
    <xf numFmtId="0" fontId="22" fillId="0" borderId="75" xfId="7" applyFont="1" applyBorder="1" applyAlignment="1">
      <alignment horizontal="center" vertical="center" wrapText="1"/>
    </xf>
    <xf numFmtId="0" fontId="22" fillId="0" borderId="1" xfId="7" applyFont="1" applyBorder="1" applyAlignment="1">
      <alignment horizontal="left" vertical="top" wrapText="1"/>
    </xf>
    <xf numFmtId="0" fontId="22" fillId="0" borderId="55" xfId="7" applyFont="1" applyBorder="1" applyAlignment="1">
      <alignment horizontal="left" vertical="top" wrapText="1"/>
    </xf>
    <xf numFmtId="38" fontId="8" fillId="3" borderId="64" xfId="8" applyFont="1" applyFill="1" applyBorder="1" applyAlignment="1">
      <alignment horizontal="right" vertical="center"/>
    </xf>
    <xf numFmtId="38" fontId="8" fillId="3" borderId="67" xfId="8" applyFont="1" applyFill="1" applyBorder="1" applyAlignment="1">
      <alignment horizontal="right" vertical="center"/>
    </xf>
    <xf numFmtId="38" fontId="22" fillId="3" borderId="36" xfId="8" applyFont="1" applyFill="1" applyBorder="1" applyAlignment="1">
      <alignment horizontal="right" vertical="center"/>
    </xf>
    <xf numFmtId="38" fontId="22" fillId="3" borderId="21" xfId="8" applyFont="1" applyFill="1" applyBorder="1" applyAlignment="1">
      <alignment horizontal="right" vertical="center"/>
    </xf>
    <xf numFmtId="0" fontId="22" fillId="0" borderId="29" xfId="7" applyFont="1" applyBorder="1" applyAlignment="1">
      <alignment horizontal="center" vertical="center"/>
    </xf>
    <xf numFmtId="0" fontId="22" fillId="0" borderId="68" xfId="7" applyFont="1" applyBorder="1" applyAlignment="1">
      <alignment horizontal="center" vertical="center"/>
    </xf>
    <xf numFmtId="14" fontId="6" fillId="4" borderId="19" xfId="7" applyNumberFormat="1" applyFont="1" applyFill="1" applyBorder="1" applyAlignment="1">
      <alignment horizontal="center" vertical="center"/>
    </xf>
    <xf numFmtId="14" fontId="6" fillId="4" borderId="20" xfId="7" applyNumberFormat="1" applyFont="1" applyFill="1" applyBorder="1" applyAlignment="1">
      <alignment horizontal="center" vertical="center"/>
    </xf>
    <xf numFmtId="0" fontId="6" fillId="5" borderId="19" xfId="7" applyFont="1" applyFill="1" applyBorder="1" applyAlignment="1">
      <alignment horizontal="center" vertical="center"/>
    </xf>
    <xf numFmtId="0" fontId="6" fillId="5" borderId="20" xfId="7" applyFont="1" applyFill="1" applyBorder="1" applyAlignment="1">
      <alignment horizontal="center" vertical="center"/>
    </xf>
    <xf numFmtId="178" fontId="42" fillId="5" borderId="19" xfId="7" applyNumberFormat="1" applyFont="1" applyFill="1" applyBorder="1" applyAlignment="1">
      <alignment horizontal="center" vertical="center"/>
    </xf>
    <xf numFmtId="178" fontId="42" fillId="5" borderId="2" xfId="7" applyNumberFormat="1" applyFont="1" applyFill="1" applyBorder="1" applyAlignment="1">
      <alignment horizontal="center" vertical="center"/>
    </xf>
    <xf numFmtId="178" fontId="42" fillId="5" borderId="20" xfId="7" applyNumberFormat="1" applyFont="1" applyFill="1" applyBorder="1" applyAlignment="1">
      <alignment horizontal="center" vertical="center"/>
    </xf>
    <xf numFmtId="0" fontId="17" fillId="0" borderId="0" xfId="7" applyFont="1" applyAlignment="1">
      <alignment horizontal="left" vertical="center" wrapText="1"/>
    </xf>
    <xf numFmtId="0" fontId="13" fillId="0" borderId="0" xfId="7" applyFont="1" applyAlignment="1">
      <alignment horizontal="left" vertical="center"/>
    </xf>
    <xf numFmtId="0" fontId="13" fillId="0" borderId="0" xfId="7" applyFont="1" applyAlignment="1">
      <alignment horizontal="left" vertical="center" wrapText="1"/>
    </xf>
    <xf numFmtId="0" fontId="6" fillId="4" borderId="31" xfId="7" applyFont="1" applyFill="1" applyBorder="1" applyAlignment="1">
      <alignment horizontal="center" vertical="center"/>
    </xf>
    <xf numFmtId="0" fontId="6" fillId="4" borderId="37" xfId="7" applyFont="1" applyFill="1" applyBorder="1" applyAlignment="1">
      <alignment horizontal="center" vertical="center"/>
    </xf>
    <xf numFmtId="0" fontId="6" fillId="4" borderId="14" xfId="7" applyFont="1" applyFill="1" applyBorder="1" applyAlignment="1">
      <alignment horizontal="center" vertical="center"/>
    </xf>
    <xf numFmtId="0" fontId="6" fillId="4" borderId="55" xfId="7" applyFont="1" applyFill="1" applyBorder="1" applyAlignment="1">
      <alignment horizontal="center" vertical="center"/>
    </xf>
  </cellXfs>
  <cellStyles count="11">
    <cellStyle name="桁区切り" xfId="1" builtinId="6"/>
    <cellStyle name="桁区切り 2" xfId="8" xr:uid="{8D53C4B4-C8F8-4002-8E49-21783FEEB405}"/>
    <cellStyle name="桁区切り 3 5" xfId="4" xr:uid="{0C312407-E30F-4B5F-8600-E6FE2081F371}"/>
    <cellStyle name="桁区切り 4" xfId="10" xr:uid="{099889BA-3734-4B01-B1DD-F3F88B0FAFD7}"/>
    <cellStyle name="標準" xfId="0" builtinId="0"/>
    <cellStyle name="標準 2" xfId="7" xr:uid="{8581D4EE-1009-4B8B-A921-9F184ADF4448}"/>
    <cellStyle name="標準 2 2 2 2" xfId="6" xr:uid="{36F1D867-FA99-49A3-8BCC-CC6BEF38E714}"/>
    <cellStyle name="標準 2 3 2" xfId="3" xr:uid="{E4C75085-ECD9-4AC5-B71A-062F4B03C3C5}"/>
    <cellStyle name="標準 2 3 2 2" xfId="5" xr:uid="{1B90EFD4-CFB1-4A29-AB19-3B9B408E764E}"/>
    <cellStyle name="標準 2 5" xfId="2" xr:uid="{BF37E6EC-C9D9-4F0F-8BDE-81875A3D17BB}"/>
    <cellStyle name="標準 3" xfId="9" xr:uid="{70CE2775-2CBE-4CD7-8276-7FD3674E63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351692</xdr:colOff>
      <xdr:row>22</xdr:row>
      <xdr:rowOff>14652</xdr:rowOff>
    </xdr:from>
    <xdr:to>
      <xdr:col>6</xdr:col>
      <xdr:colOff>439615</xdr:colOff>
      <xdr:row>22</xdr:row>
      <xdr:rowOff>501893</xdr:rowOff>
    </xdr:to>
    <xdr:sp macro="" textlink="">
      <xdr:nvSpPr>
        <xdr:cNvPr id="2" name="矢印: 下 1">
          <a:extLst>
            <a:ext uri="{FF2B5EF4-FFF2-40B4-BE49-F238E27FC236}">
              <a16:creationId xmlns:a16="http://schemas.microsoft.com/office/drawing/2014/main" id="{770729F9-3008-40AE-A351-0D7FD79D6401}"/>
            </a:ext>
          </a:extLst>
        </xdr:cNvPr>
        <xdr:cNvSpPr/>
      </xdr:nvSpPr>
      <xdr:spPr>
        <a:xfrm rot="16200000">
          <a:off x="3600083" y="4957761"/>
          <a:ext cx="487241" cy="773723"/>
        </a:xfrm>
        <a:prstGeom prst="downArrow">
          <a:avLst>
            <a:gd name="adj1" fmla="val 62308"/>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333375</xdr:colOff>
      <xdr:row>18</xdr:row>
      <xdr:rowOff>49324</xdr:rowOff>
    </xdr:from>
    <xdr:to>
      <xdr:col>6</xdr:col>
      <xdr:colOff>371475</xdr:colOff>
      <xdr:row>18</xdr:row>
      <xdr:rowOff>187185</xdr:rowOff>
    </xdr:to>
    <xdr:sp macro="" textlink="">
      <xdr:nvSpPr>
        <xdr:cNvPr id="2" name="フリーフォーム: 図形 1">
          <a:extLst>
            <a:ext uri="{FF2B5EF4-FFF2-40B4-BE49-F238E27FC236}">
              <a16:creationId xmlns:a16="http://schemas.microsoft.com/office/drawing/2014/main" id="{A2C9D8DD-4A61-4025-97FA-3058D4309850}"/>
            </a:ext>
          </a:extLst>
        </xdr:cNvPr>
        <xdr:cNvSpPr/>
      </xdr:nvSpPr>
      <xdr:spPr>
        <a:xfrm>
          <a:off x="1019175" y="3754549"/>
          <a:ext cx="2752725" cy="137861"/>
        </a:xfrm>
        <a:custGeom>
          <a:avLst/>
          <a:gdLst>
            <a:gd name="connsiteX0" fmla="*/ 0 w 2543175"/>
            <a:gd name="connsiteY0" fmla="*/ 0 h 142875"/>
            <a:gd name="connsiteX1" fmla="*/ 0 w 2543175"/>
            <a:gd name="connsiteY1" fmla="*/ 142875 h 142875"/>
            <a:gd name="connsiteX2" fmla="*/ 2543175 w 2543175"/>
            <a:gd name="connsiteY2" fmla="*/ 142875 h 142875"/>
            <a:gd name="connsiteX3" fmla="*/ 2543175 w 2543175"/>
            <a:gd name="connsiteY3" fmla="*/ 9525 h 142875"/>
            <a:gd name="connsiteX0" fmla="*/ 0 w 2543175"/>
            <a:gd name="connsiteY0" fmla="*/ 50633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20554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0 h 137861"/>
            <a:gd name="connsiteX1" fmla="*/ 0 w 2543175"/>
            <a:gd name="connsiteY1" fmla="*/ 137861 h 137861"/>
            <a:gd name="connsiteX2" fmla="*/ 2543175 w 2543175"/>
            <a:gd name="connsiteY2" fmla="*/ 137861 h 137861"/>
            <a:gd name="connsiteX3" fmla="*/ 2543175 w 2543175"/>
            <a:gd name="connsiteY3" fmla="*/ 4511 h 137861"/>
          </a:gdLst>
          <a:ahLst/>
          <a:cxnLst>
            <a:cxn ang="0">
              <a:pos x="connsiteX0" y="connsiteY0"/>
            </a:cxn>
            <a:cxn ang="0">
              <a:pos x="connsiteX1" y="connsiteY1"/>
            </a:cxn>
            <a:cxn ang="0">
              <a:pos x="connsiteX2" y="connsiteY2"/>
            </a:cxn>
            <a:cxn ang="0">
              <a:pos x="connsiteX3" y="connsiteY3"/>
            </a:cxn>
          </a:cxnLst>
          <a:rect l="l" t="t" r="r" b="b"/>
          <a:pathLst>
            <a:path w="2543175" h="137861">
              <a:moveTo>
                <a:pt x="0" y="0"/>
              </a:moveTo>
              <a:lnTo>
                <a:pt x="0" y="137861"/>
              </a:lnTo>
              <a:lnTo>
                <a:pt x="2543175" y="137861"/>
              </a:lnTo>
              <a:lnTo>
                <a:pt x="2543175" y="4511"/>
              </a:lnTo>
            </a:path>
          </a:pathLst>
        </a:custGeom>
        <a:ln>
          <a:headEnd type="none"/>
          <a:tailEnd type="none"/>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xdr:colOff>
      <xdr:row>18</xdr:row>
      <xdr:rowOff>180470</xdr:rowOff>
    </xdr:from>
    <xdr:to>
      <xdr:col>11</xdr:col>
      <xdr:colOff>29307</xdr:colOff>
      <xdr:row>20</xdr:row>
      <xdr:rowOff>3227</xdr:rowOff>
    </xdr:to>
    <xdr:sp macro="" textlink="">
      <xdr:nvSpPr>
        <xdr:cNvPr id="3" name="フリーフォーム: 図形 2">
          <a:extLst>
            <a:ext uri="{FF2B5EF4-FFF2-40B4-BE49-F238E27FC236}">
              <a16:creationId xmlns:a16="http://schemas.microsoft.com/office/drawing/2014/main" id="{2E682753-4199-4C2C-89EB-6D528DB128D0}"/>
            </a:ext>
          </a:extLst>
        </xdr:cNvPr>
        <xdr:cNvSpPr/>
      </xdr:nvSpPr>
      <xdr:spPr>
        <a:xfrm>
          <a:off x="2457451" y="3885695"/>
          <a:ext cx="3782156" cy="260907"/>
        </a:xfrm>
        <a:custGeom>
          <a:avLst/>
          <a:gdLst>
            <a:gd name="connsiteX0" fmla="*/ 0 w 3905250"/>
            <a:gd name="connsiteY0" fmla="*/ 135355 h 345908"/>
            <a:gd name="connsiteX1" fmla="*/ 0 w 3905250"/>
            <a:gd name="connsiteY1" fmla="*/ 345908 h 345908"/>
            <a:gd name="connsiteX2" fmla="*/ 3905250 w 3905250"/>
            <a:gd name="connsiteY2" fmla="*/ 345908 h 345908"/>
            <a:gd name="connsiteX3" fmla="*/ 3905250 w 3905250"/>
            <a:gd name="connsiteY3" fmla="*/ 0 h 345908"/>
            <a:gd name="connsiteX0" fmla="*/ 0 w 3905250"/>
            <a:gd name="connsiteY0" fmla="*/ 75493 h 286046"/>
            <a:gd name="connsiteX1" fmla="*/ 0 w 3905250"/>
            <a:gd name="connsiteY1" fmla="*/ 286046 h 286046"/>
            <a:gd name="connsiteX2" fmla="*/ 3905250 w 3905250"/>
            <a:gd name="connsiteY2" fmla="*/ 286046 h 286046"/>
            <a:gd name="connsiteX3" fmla="*/ 3905250 w 3905250"/>
            <a:gd name="connsiteY3" fmla="*/ 0 h 286046"/>
            <a:gd name="connsiteX0" fmla="*/ 0 w 3912112"/>
            <a:gd name="connsiteY0" fmla="*/ 0 h 210553"/>
            <a:gd name="connsiteX1" fmla="*/ 0 w 3912112"/>
            <a:gd name="connsiteY1" fmla="*/ 210553 h 210553"/>
            <a:gd name="connsiteX2" fmla="*/ 3905250 w 3912112"/>
            <a:gd name="connsiteY2" fmla="*/ 210553 h 210553"/>
            <a:gd name="connsiteX3" fmla="*/ 3912112 w 3912112"/>
            <a:gd name="connsiteY3" fmla="*/ 59744 h 210553"/>
          </a:gdLst>
          <a:ahLst/>
          <a:cxnLst>
            <a:cxn ang="0">
              <a:pos x="connsiteX0" y="connsiteY0"/>
            </a:cxn>
            <a:cxn ang="0">
              <a:pos x="connsiteX1" y="connsiteY1"/>
            </a:cxn>
            <a:cxn ang="0">
              <a:pos x="connsiteX2" y="connsiteY2"/>
            </a:cxn>
            <a:cxn ang="0">
              <a:pos x="connsiteX3" y="connsiteY3"/>
            </a:cxn>
          </a:cxnLst>
          <a:rect l="l" t="t" r="r" b="b"/>
          <a:pathLst>
            <a:path w="3912112" h="210553">
              <a:moveTo>
                <a:pt x="0" y="0"/>
              </a:moveTo>
              <a:lnTo>
                <a:pt x="0" y="210553"/>
              </a:lnTo>
              <a:lnTo>
                <a:pt x="3905250" y="210553"/>
              </a:lnTo>
              <a:cubicBezTo>
                <a:pt x="3905250" y="115204"/>
                <a:pt x="3912112" y="155093"/>
                <a:pt x="3912112" y="59744"/>
              </a:cubicBezTo>
            </a:path>
          </a:pathLst>
        </a:custGeom>
        <a:ln>
          <a:tailEnd type="arrow"/>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67603-B08E-427D-BEEC-287B2A4E4EC1}">
  <sheetPr>
    <tabColor rgb="FFFFFFCC"/>
    <pageSetUpPr fitToPage="1"/>
  </sheetPr>
  <dimension ref="A1:Y47"/>
  <sheetViews>
    <sheetView tabSelected="1" zoomScale="80" zoomScaleNormal="80" zoomScaleSheetLayoutView="86" workbookViewId="0"/>
  </sheetViews>
  <sheetFormatPr defaultRowHeight="13.5"/>
  <cols>
    <col min="1" max="1" width="10.125" style="4" customWidth="1"/>
    <col min="2" max="13" width="6.875" style="4" customWidth="1"/>
    <col min="14" max="14" width="7" style="4" customWidth="1"/>
    <col min="15" max="16" width="8.625" style="4" customWidth="1"/>
    <col min="17" max="17" width="9" style="4"/>
    <col min="18" max="20" width="9" style="4" hidden="1" customWidth="1"/>
    <col min="21" max="21" width="9" style="4"/>
    <col min="22" max="22" width="15.75" style="4" customWidth="1"/>
    <col min="23" max="23" width="10.75" style="4" customWidth="1"/>
    <col min="24" max="24" width="16.375" style="4" customWidth="1"/>
    <col min="25" max="16384" width="9" style="4"/>
  </cols>
  <sheetData>
    <row r="1" spans="1:20" ht="14.25">
      <c r="A1" s="1" t="s">
        <v>0</v>
      </c>
      <c r="B1" s="1"/>
      <c r="C1" s="1"/>
      <c r="D1" s="2"/>
      <c r="E1" s="2"/>
      <c r="F1" s="2"/>
      <c r="G1" s="3"/>
      <c r="O1" s="157" t="str">
        <f>IF(K6="交付申請書（災害時協定締結事業所別）","イ・第1号-2様式","イ・第4号-2様式")</f>
        <v>イ・第1号-2様式</v>
      </c>
      <c r="P1" s="157"/>
    </row>
    <row r="2" spans="1:20" ht="17.25" customHeight="1">
      <c r="A2" s="5"/>
      <c r="B2" s="5"/>
      <c r="C2" s="5"/>
      <c r="D2" s="3"/>
      <c r="E2" s="3"/>
      <c r="F2" s="3"/>
      <c r="N2" s="158"/>
      <c r="O2" s="158"/>
      <c r="P2" s="158"/>
    </row>
    <row r="3" spans="1:20" ht="15" customHeight="1">
      <c r="A3" s="6"/>
      <c r="B3" s="6"/>
      <c r="C3" s="6"/>
      <c r="D3" s="6"/>
      <c r="E3" s="6"/>
      <c r="F3" s="6"/>
      <c r="G3" s="7"/>
      <c r="H3" s="7"/>
      <c r="I3" s="8"/>
    </row>
    <row r="4" spans="1:20" ht="27.75" customHeight="1" thickBot="1">
      <c r="A4" s="3"/>
      <c r="B4" s="3"/>
      <c r="C4" s="3"/>
      <c r="D4" s="9"/>
      <c r="H4" s="159" t="s">
        <v>1</v>
      </c>
      <c r="I4" s="159"/>
      <c r="J4" s="160"/>
      <c r="K4" s="160"/>
      <c r="L4" s="160"/>
      <c r="M4" s="160"/>
      <c r="N4" s="160"/>
      <c r="O4" s="160"/>
      <c r="P4" s="160"/>
    </row>
    <row r="5" spans="1:20" ht="20.25" customHeight="1">
      <c r="A5" s="10"/>
      <c r="B5" s="10"/>
      <c r="C5" s="10"/>
      <c r="D5" s="10"/>
      <c r="E5" s="10"/>
      <c r="F5" s="10"/>
      <c r="G5" s="10"/>
      <c r="H5" s="10"/>
      <c r="I5" s="11"/>
    </row>
    <row r="6" spans="1:20" ht="15">
      <c r="A6" s="161" t="s">
        <v>2</v>
      </c>
      <c r="B6" s="161"/>
      <c r="C6" s="161"/>
      <c r="D6" s="161"/>
      <c r="E6" s="161"/>
      <c r="F6" s="161"/>
      <c r="G6" s="161"/>
      <c r="H6" s="161"/>
      <c r="I6" s="161"/>
      <c r="J6" s="161"/>
      <c r="K6" s="162" t="s">
        <v>3</v>
      </c>
      <c r="L6" s="162"/>
      <c r="M6" s="162"/>
      <c r="N6" s="162"/>
      <c r="O6" s="162"/>
      <c r="P6" s="162"/>
    </row>
    <row r="7" spans="1:20" ht="14.25">
      <c r="A7" s="5"/>
      <c r="B7" s="5"/>
      <c r="C7" s="5"/>
      <c r="D7" s="5"/>
      <c r="E7" s="5"/>
      <c r="F7" s="5"/>
      <c r="G7" s="5"/>
      <c r="H7" s="5"/>
      <c r="I7" s="5"/>
    </row>
    <row r="8" spans="1:20" ht="30" customHeight="1" thickBot="1">
      <c r="A8" s="3"/>
      <c r="B8" s="163" t="s">
        <v>4</v>
      </c>
      <c r="C8" s="163"/>
      <c r="D8" s="163"/>
      <c r="E8" s="164"/>
      <c r="F8" s="164"/>
      <c r="G8" s="164"/>
      <c r="H8" s="164"/>
      <c r="I8" s="164"/>
      <c r="J8" s="164"/>
      <c r="K8" s="164"/>
      <c r="L8" s="164"/>
      <c r="M8" s="164"/>
      <c r="N8" s="164"/>
      <c r="O8" s="164"/>
    </row>
    <row r="9" spans="1:20" ht="30" customHeight="1" thickBot="1">
      <c r="A9" s="3"/>
      <c r="B9" s="165" t="s">
        <v>5</v>
      </c>
      <c r="C9" s="165"/>
      <c r="D9" s="165"/>
      <c r="E9" s="166"/>
      <c r="F9" s="166"/>
      <c r="G9" s="166"/>
      <c r="H9" s="166"/>
      <c r="I9" s="166"/>
      <c r="J9" s="166"/>
      <c r="K9" s="166"/>
      <c r="L9" s="166"/>
      <c r="M9" s="166"/>
      <c r="N9" s="166"/>
      <c r="O9" s="166"/>
    </row>
    <row r="11" spans="1:20">
      <c r="A11" s="12" t="s">
        <v>6</v>
      </c>
    </row>
    <row r="12" spans="1:20" ht="30.75" customHeight="1" thickBot="1">
      <c r="A12" s="167" t="s">
        <v>7</v>
      </c>
      <c r="B12" s="167"/>
      <c r="C12" s="167"/>
      <c r="D12" s="167"/>
      <c r="E12" s="167"/>
      <c r="F12" s="167"/>
      <c r="G12" s="167"/>
      <c r="H12" s="167"/>
      <c r="I12" s="167"/>
      <c r="J12" s="167"/>
      <c r="K12" s="167"/>
      <c r="L12" s="167"/>
      <c r="M12" s="167"/>
      <c r="N12" s="167"/>
      <c r="O12" s="167"/>
      <c r="P12" s="168"/>
    </row>
    <row r="13" spans="1:20" ht="30.75" customHeight="1">
      <c r="A13" s="13" t="s">
        <v>8</v>
      </c>
      <c r="B13" s="14" t="s">
        <v>9</v>
      </c>
      <c r="C13" s="14" t="s">
        <v>10</v>
      </c>
      <c r="D13" s="14" t="s">
        <v>11</v>
      </c>
      <c r="E13" s="14" t="s">
        <v>12</v>
      </c>
      <c r="F13" s="14" t="s">
        <v>13</v>
      </c>
      <c r="G13" s="14" t="s">
        <v>14</v>
      </c>
      <c r="H13" s="14" t="s">
        <v>15</v>
      </c>
      <c r="I13" s="14" t="s">
        <v>16</v>
      </c>
      <c r="J13" s="14" t="s">
        <v>17</v>
      </c>
      <c r="K13" s="14" t="s">
        <v>18</v>
      </c>
      <c r="L13" s="14" t="s">
        <v>19</v>
      </c>
      <c r="M13" s="14" t="s">
        <v>20</v>
      </c>
      <c r="N13" s="15" t="s">
        <v>21</v>
      </c>
      <c r="O13" s="16" t="s">
        <v>22</v>
      </c>
      <c r="P13" s="17"/>
      <c r="R13" s="104"/>
      <c r="S13" s="104"/>
      <c r="T13" s="105"/>
    </row>
    <row r="14" spans="1:20" ht="30.75" customHeight="1" thickBot="1">
      <c r="A14" s="20" t="s">
        <v>25</v>
      </c>
      <c r="B14" s="21"/>
      <c r="C14" s="22"/>
      <c r="D14" s="22"/>
      <c r="E14" s="22"/>
      <c r="F14" s="22"/>
      <c r="G14" s="22"/>
      <c r="H14" s="22"/>
      <c r="I14" s="22"/>
      <c r="J14" s="22"/>
      <c r="K14" s="22"/>
      <c r="L14" s="23"/>
      <c r="M14" s="23"/>
      <c r="N14" s="22"/>
      <c r="O14" s="24"/>
      <c r="P14" s="25"/>
      <c r="R14" s="106"/>
      <c r="S14" s="106"/>
      <c r="T14" s="106"/>
    </row>
    <row r="15" spans="1:20" ht="30.75" customHeight="1">
      <c r="A15" s="13" t="s">
        <v>8</v>
      </c>
      <c r="B15" s="14" t="s">
        <v>27</v>
      </c>
      <c r="C15" s="15" t="s">
        <v>28</v>
      </c>
      <c r="D15" s="15" t="s">
        <v>29</v>
      </c>
      <c r="E15" s="15" t="s">
        <v>30</v>
      </c>
      <c r="F15" s="15" t="s">
        <v>31</v>
      </c>
      <c r="G15" s="15" t="s">
        <v>32</v>
      </c>
      <c r="H15" s="15" t="s">
        <v>33</v>
      </c>
      <c r="I15" s="15" t="s">
        <v>34</v>
      </c>
      <c r="J15" s="15" t="s">
        <v>35</v>
      </c>
      <c r="K15" s="15" t="s">
        <v>36</v>
      </c>
      <c r="L15" s="27" t="s">
        <v>37</v>
      </c>
      <c r="M15" s="27" t="s">
        <v>38</v>
      </c>
      <c r="N15" s="27" t="s">
        <v>39</v>
      </c>
      <c r="O15" s="28" t="s">
        <v>40</v>
      </c>
      <c r="P15" s="29" t="s">
        <v>41</v>
      </c>
      <c r="R15" s="18" t="s">
        <v>23</v>
      </c>
      <c r="S15" s="18"/>
      <c r="T15" s="19" t="s">
        <v>24</v>
      </c>
    </row>
    <row r="16" spans="1:20" ht="30.75" customHeight="1" thickBot="1">
      <c r="A16" s="20" t="s">
        <v>42</v>
      </c>
      <c r="B16" s="21"/>
      <c r="C16" s="22"/>
      <c r="D16" s="22"/>
      <c r="E16" s="22"/>
      <c r="F16" s="22"/>
      <c r="G16" s="22"/>
      <c r="H16" s="22"/>
      <c r="I16" s="22"/>
      <c r="J16" s="22"/>
      <c r="K16" s="22"/>
      <c r="L16" s="23"/>
      <c r="M16" s="23"/>
      <c r="N16" s="23"/>
      <c r="O16" s="30">
        <f>SUM(B14:O14,B16:N16)</f>
        <v>0</v>
      </c>
      <c r="P16" s="30">
        <f>VLOOKUP(O16,S16:T32,2,1)</f>
        <v>4</v>
      </c>
      <c r="R16" s="26" t="s">
        <v>26</v>
      </c>
      <c r="S16" s="26">
        <v>0</v>
      </c>
      <c r="T16" s="26">
        <v>4</v>
      </c>
    </row>
    <row r="17" spans="1:25" ht="21" customHeight="1">
      <c r="R17" s="26" t="s">
        <v>43</v>
      </c>
      <c r="S17" s="26">
        <v>41</v>
      </c>
      <c r="T17" s="26">
        <v>5</v>
      </c>
    </row>
    <row r="18" spans="1:25" ht="23.25" customHeight="1" thickBot="1">
      <c r="A18" s="4" t="s">
        <v>44</v>
      </c>
      <c r="C18" s="156">
        <f>B42</f>
        <v>0</v>
      </c>
      <c r="D18" s="156"/>
      <c r="E18" s="156"/>
      <c r="F18" s="156"/>
      <c r="G18" s="31" t="s">
        <v>45</v>
      </c>
      <c r="R18" s="26" t="s">
        <v>46</v>
      </c>
      <c r="S18" s="26">
        <f>S17+10</f>
        <v>51</v>
      </c>
      <c r="T18" s="26">
        <v>6</v>
      </c>
    </row>
    <row r="19" spans="1:25" ht="19.5" customHeight="1">
      <c r="R19" s="26" t="s">
        <v>47</v>
      </c>
      <c r="S19" s="26">
        <f t="shared" ref="S19:S32" si="0">S18+10</f>
        <v>61</v>
      </c>
      <c r="T19" s="26">
        <v>7</v>
      </c>
    </row>
    <row r="20" spans="1:25" ht="21" customHeight="1" thickBot="1">
      <c r="A20" s="32" t="s">
        <v>48</v>
      </c>
      <c r="R20" s="26" t="s">
        <v>49</v>
      </c>
      <c r="S20" s="26">
        <f t="shared" si="0"/>
        <v>71</v>
      </c>
      <c r="T20" s="26">
        <v>8</v>
      </c>
    </row>
    <row r="21" spans="1:25" ht="24" customHeight="1" thickBot="1">
      <c r="A21" s="33" t="s">
        <v>50</v>
      </c>
      <c r="B21" s="169" t="s">
        <v>51</v>
      </c>
      <c r="C21" s="170"/>
      <c r="D21" s="171"/>
      <c r="E21" s="169" t="s">
        <v>52</v>
      </c>
      <c r="F21" s="170"/>
      <c r="G21" s="170"/>
      <c r="H21" s="170"/>
      <c r="I21" s="170"/>
      <c r="J21" s="170"/>
      <c r="K21" s="170"/>
      <c r="L21" s="170"/>
      <c r="M21" s="170"/>
      <c r="N21" s="170"/>
      <c r="O21" s="170"/>
      <c r="P21" s="171"/>
      <c r="R21" s="26" t="s">
        <v>53</v>
      </c>
      <c r="S21" s="26">
        <f t="shared" si="0"/>
        <v>81</v>
      </c>
      <c r="T21" s="26">
        <v>9</v>
      </c>
    </row>
    <row r="22" spans="1:25" ht="24" customHeight="1">
      <c r="A22" s="34">
        <v>1</v>
      </c>
      <c r="B22" s="172"/>
      <c r="C22" s="173"/>
      <c r="D22" s="174"/>
      <c r="E22" s="175"/>
      <c r="F22" s="176"/>
      <c r="G22" s="176"/>
      <c r="H22" s="176"/>
      <c r="I22" s="176"/>
      <c r="J22" s="176"/>
      <c r="K22" s="176"/>
      <c r="L22" s="176"/>
      <c r="M22" s="176"/>
      <c r="N22" s="176"/>
      <c r="O22" s="176"/>
      <c r="P22" s="177"/>
      <c r="R22" s="26" t="s">
        <v>54</v>
      </c>
      <c r="S22" s="26">
        <f t="shared" si="0"/>
        <v>91</v>
      </c>
      <c r="T22" s="26">
        <v>10</v>
      </c>
    </row>
    <row r="23" spans="1:25" ht="24" customHeight="1">
      <c r="A23" s="35">
        <v>2</v>
      </c>
      <c r="B23" s="172"/>
      <c r="C23" s="173"/>
      <c r="D23" s="174"/>
      <c r="E23" s="178"/>
      <c r="F23" s="179"/>
      <c r="G23" s="179"/>
      <c r="H23" s="179"/>
      <c r="I23" s="179"/>
      <c r="J23" s="179"/>
      <c r="K23" s="179"/>
      <c r="L23" s="179"/>
      <c r="M23" s="179"/>
      <c r="N23" s="179"/>
      <c r="O23" s="179"/>
      <c r="P23" s="180"/>
      <c r="R23" s="26" t="s">
        <v>55</v>
      </c>
      <c r="S23" s="26">
        <f t="shared" si="0"/>
        <v>101</v>
      </c>
      <c r="T23" s="26">
        <v>11</v>
      </c>
    </row>
    <row r="24" spans="1:25" ht="24" customHeight="1">
      <c r="A24" s="35">
        <v>3</v>
      </c>
      <c r="B24" s="172"/>
      <c r="C24" s="173"/>
      <c r="D24" s="174"/>
      <c r="E24" s="178"/>
      <c r="F24" s="179"/>
      <c r="G24" s="179"/>
      <c r="H24" s="179"/>
      <c r="I24" s="179"/>
      <c r="J24" s="179"/>
      <c r="K24" s="179"/>
      <c r="L24" s="179"/>
      <c r="M24" s="179"/>
      <c r="N24" s="179"/>
      <c r="O24" s="179"/>
      <c r="P24" s="180"/>
      <c r="R24" s="26" t="s">
        <v>56</v>
      </c>
      <c r="S24" s="26">
        <f t="shared" si="0"/>
        <v>111</v>
      </c>
      <c r="T24" s="26">
        <v>12</v>
      </c>
      <c r="V24" s="100"/>
      <c r="W24" s="101"/>
    </row>
    <row r="25" spans="1:25" ht="24" customHeight="1">
      <c r="A25" s="35">
        <v>4</v>
      </c>
      <c r="B25" s="172"/>
      <c r="C25" s="173"/>
      <c r="D25" s="174"/>
      <c r="E25" s="178"/>
      <c r="F25" s="179"/>
      <c r="G25" s="179"/>
      <c r="H25" s="179"/>
      <c r="I25" s="179"/>
      <c r="J25" s="179"/>
      <c r="K25" s="179"/>
      <c r="L25" s="179"/>
      <c r="M25" s="179"/>
      <c r="N25" s="179"/>
      <c r="O25" s="179"/>
      <c r="P25" s="180"/>
      <c r="R25" s="26" t="s">
        <v>57</v>
      </c>
      <c r="S25" s="26">
        <f t="shared" si="0"/>
        <v>121</v>
      </c>
      <c r="T25" s="26">
        <v>13</v>
      </c>
      <c r="V25" s="98"/>
      <c r="W25" s="99"/>
      <c r="X25" s="36"/>
      <c r="Y25" s="37"/>
    </row>
    <row r="26" spans="1:25" ht="24" customHeight="1">
      <c r="A26" s="35">
        <v>5</v>
      </c>
      <c r="B26" s="172"/>
      <c r="C26" s="173"/>
      <c r="D26" s="174"/>
      <c r="E26" s="178"/>
      <c r="F26" s="179"/>
      <c r="G26" s="179"/>
      <c r="H26" s="179"/>
      <c r="I26" s="179"/>
      <c r="J26" s="179"/>
      <c r="K26" s="179"/>
      <c r="L26" s="179"/>
      <c r="M26" s="179"/>
      <c r="N26" s="179"/>
      <c r="O26" s="179"/>
      <c r="P26" s="180"/>
      <c r="R26" s="26" t="s">
        <v>58</v>
      </c>
      <c r="S26" s="26">
        <f t="shared" si="0"/>
        <v>131</v>
      </c>
      <c r="T26" s="26">
        <v>14</v>
      </c>
      <c r="V26" s="98"/>
      <c r="W26" s="99"/>
      <c r="X26" s="36"/>
      <c r="Y26" s="37"/>
    </row>
    <row r="27" spans="1:25" ht="24" customHeight="1">
      <c r="A27" s="35">
        <v>6</v>
      </c>
      <c r="B27" s="172"/>
      <c r="C27" s="173"/>
      <c r="D27" s="174"/>
      <c r="E27" s="178"/>
      <c r="F27" s="179"/>
      <c r="G27" s="179"/>
      <c r="H27" s="179"/>
      <c r="I27" s="179"/>
      <c r="J27" s="179"/>
      <c r="K27" s="179"/>
      <c r="L27" s="179"/>
      <c r="M27" s="179"/>
      <c r="N27" s="179"/>
      <c r="O27" s="179"/>
      <c r="P27" s="180"/>
      <c r="R27" s="26" t="s">
        <v>59</v>
      </c>
      <c r="S27" s="26">
        <f t="shared" si="0"/>
        <v>141</v>
      </c>
      <c r="T27" s="26">
        <v>15</v>
      </c>
      <c r="V27" s="98"/>
      <c r="W27" s="99"/>
      <c r="X27" s="36"/>
      <c r="Y27" s="37"/>
    </row>
    <row r="28" spans="1:25" ht="24" customHeight="1">
      <c r="A28" s="35">
        <v>7</v>
      </c>
      <c r="B28" s="172"/>
      <c r="C28" s="173"/>
      <c r="D28" s="174"/>
      <c r="E28" s="178"/>
      <c r="F28" s="179"/>
      <c r="G28" s="179"/>
      <c r="H28" s="179"/>
      <c r="I28" s="179"/>
      <c r="J28" s="179"/>
      <c r="K28" s="179"/>
      <c r="L28" s="179"/>
      <c r="M28" s="179"/>
      <c r="N28" s="179"/>
      <c r="O28" s="179"/>
      <c r="P28" s="180"/>
      <c r="R28" s="26" t="s">
        <v>60</v>
      </c>
      <c r="S28" s="26">
        <f t="shared" si="0"/>
        <v>151</v>
      </c>
      <c r="T28" s="26">
        <v>16</v>
      </c>
      <c r="V28" s="98"/>
      <c r="W28" s="99"/>
    </row>
    <row r="29" spans="1:25" ht="24" customHeight="1">
      <c r="A29" s="35">
        <v>8</v>
      </c>
      <c r="B29" s="172"/>
      <c r="C29" s="173"/>
      <c r="D29" s="174"/>
      <c r="E29" s="178"/>
      <c r="F29" s="179"/>
      <c r="G29" s="179"/>
      <c r="H29" s="179"/>
      <c r="I29" s="179"/>
      <c r="J29" s="179"/>
      <c r="K29" s="179"/>
      <c r="L29" s="179"/>
      <c r="M29" s="179"/>
      <c r="N29" s="179"/>
      <c r="O29" s="179"/>
      <c r="P29" s="180"/>
      <c r="R29" s="26" t="s">
        <v>61</v>
      </c>
      <c r="S29" s="26">
        <f t="shared" si="0"/>
        <v>161</v>
      </c>
      <c r="T29" s="26">
        <v>17</v>
      </c>
      <c r="V29" s="98"/>
      <c r="W29" s="99"/>
    </row>
    <row r="30" spans="1:25" ht="24" customHeight="1">
      <c r="A30" s="35">
        <v>9</v>
      </c>
      <c r="B30" s="172"/>
      <c r="C30" s="173"/>
      <c r="D30" s="174"/>
      <c r="E30" s="178"/>
      <c r="F30" s="179"/>
      <c r="G30" s="179"/>
      <c r="H30" s="179"/>
      <c r="I30" s="179"/>
      <c r="J30" s="179"/>
      <c r="K30" s="179"/>
      <c r="L30" s="179"/>
      <c r="M30" s="179"/>
      <c r="N30" s="179"/>
      <c r="O30" s="179"/>
      <c r="P30" s="180"/>
      <c r="R30" s="26" t="s">
        <v>62</v>
      </c>
      <c r="S30" s="26">
        <f t="shared" si="0"/>
        <v>171</v>
      </c>
      <c r="T30" s="26">
        <v>18</v>
      </c>
      <c r="V30" s="98"/>
      <c r="W30" s="99"/>
    </row>
    <row r="31" spans="1:25" ht="24" customHeight="1">
      <c r="A31" s="35">
        <v>10</v>
      </c>
      <c r="B31" s="172"/>
      <c r="C31" s="173"/>
      <c r="D31" s="174"/>
      <c r="E31" s="178"/>
      <c r="F31" s="179"/>
      <c r="G31" s="179"/>
      <c r="H31" s="179"/>
      <c r="I31" s="179"/>
      <c r="J31" s="179"/>
      <c r="K31" s="179"/>
      <c r="L31" s="179"/>
      <c r="M31" s="179"/>
      <c r="N31" s="179"/>
      <c r="O31" s="179"/>
      <c r="P31" s="180"/>
      <c r="R31" s="26" t="s">
        <v>63</v>
      </c>
      <c r="S31" s="26">
        <f t="shared" si="0"/>
        <v>181</v>
      </c>
      <c r="T31" s="26">
        <v>19</v>
      </c>
      <c r="V31" s="98"/>
      <c r="W31" s="99"/>
    </row>
    <row r="32" spans="1:25" ht="24" customHeight="1">
      <c r="A32" s="35">
        <v>11</v>
      </c>
      <c r="B32" s="172"/>
      <c r="C32" s="173"/>
      <c r="D32" s="174"/>
      <c r="E32" s="178"/>
      <c r="F32" s="179"/>
      <c r="G32" s="179"/>
      <c r="H32" s="179"/>
      <c r="I32" s="179"/>
      <c r="J32" s="179"/>
      <c r="K32" s="179"/>
      <c r="L32" s="179"/>
      <c r="M32" s="179"/>
      <c r="N32" s="179"/>
      <c r="O32" s="179"/>
      <c r="P32" s="180"/>
      <c r="R32" s="26" t="s">
        <v>64</v>
      </c>
      <c r="S32" s="26">
        <f t="shared" si="0"/>
        <v>191</v>
      </c>
      <c r="T32" s="26">
        <v>20</v>
      </c>
      <c r="V32" s="98"/>
      <c r="W32" s="99"/>
    </row>
    <row r="33" spans="1:23" ht="24" customHeight="1">
      <c r="A33" s="35">
        <v>12</v>
      </c>
      <c r="B33" s="172"/>
      <c r="C33" s="173"/>
      <c r="D33" s="174"/>
      <c r="E33" s="178"/>
      <c r="F33" s="179"/>
      <c r="G33" s="179"/>
      <c r="H33" s="179"/>
      <c r="I33" s="179"/>
      <c r="J33" s="179"/>
      <c r="K33" s="179"/>
      <c r="L33" s="179"/>
      <c r="M33" s="179"/>
      <c r="N33" s="179"/>
      <c r="O33" s="179"/>
      <c r="P33" s="180"/>
      <c r="V33" s="98"/>
      <c r="W33" s="99"/>
    </row>
    <row r="34" spans="1:23" ht="24" customHeight="1">
      <c r="A34" s="35">
        <v>13</v>
      </c>
      <c r="B34" s="172"/>
      <c r="C34" s="173"/>
      <c r="D34" s="174"/>
      <c r="E34" s="178"/>
      <c r="F34" s="179"/>
      <c r="G34" s="179"/>
      <c r="H34" s="179"/>
      <c r="I34" s="179"/>
      <c r="J34" s="179"/>
      <c r="K34" s="179"/>
      <c r="L34" s="179"/>
      <c r="M34" s="179"/>
      <c r="N34" s="179"/>
      <c r="O34" s="179"/>
      <c r="P34" s="180"/>
    </row>
    <row r="35" spans="1:23" ht="24" customHeight="1">
      <c r="A35" s="35">
        <v>14</v>
      </c>
      <c r="B35" s="172"/>
      <c r="C35" s="173"/>
      <c r="D35" s="174"/>
      <c r="E35" s="178"/>
      <c r="F35" s="179"/>
      <c r="G35" s="179"/>
      <c r="H35" s="179"/>
      <c r="I35" s="179"/>
      <c r="J35" s="179"/>
      <c r="K35" s="179"/>
      <c r="L35" s="179"/>
      <c r="M35" s="179"/>
      <c r="N35" s="179"/>
      <c r="O35" s="179"/>
      <c r="P35" s="180"/>
    </row>
    <row r="36" spans="1:23" ht="24" customHeight="1">
      <c r="A36" s="35">
        <v>15</v>
      </c>
      <c r="B36" s="172"/>
      <c r="C36" s="173"/>
      <c r="D36" s="174"/>
      <c r="E36" s="178"/>
      <c r="F36" s="179"/>
      <c r="G36" s="179"/>
      <c r="H36" s="179"/>
      <c r="I36" s="179"/>
      <c r="J36" s="179"/>
      <c r="K36" s="179"/>
      <c r="L36" s="179"/>
      <c r="M36" s="179"/>
      <c r="N36" s="179"/>
      <c r="O36" s="179"/>
      <c r="P36" s="180"/>
    </row>
    <row r="37" spans="1:23" ht="24" customHeight="1">
      <c r="A37" s="35">
        <v>16</v>
      </c>
      <c r="B37" s="172"/>
      <c r="C37" s="173"/>
      <c r="D37" s="174"/>
      <c r="E37" s="178"/>
      <c r="F37" s="179"/>
      <c r="G37" s="179"/>
      <c r="H37" s="179"/>
      <c r="I37" s="179"/>
      <c r="J37" s="179"/>
      <c r="K37" s="179"/>
      <c r="L37" s="179"/>
      <c r="M37" s="179"/>
      <c r="N37" s="179"/>
      <c r="O37" s="179"/>
      <c r="P37" s="180"/>
    </row>
    <row r="38" spans="1:23" ht="24" customHeight="1">
      <c r="A38" s="35">
        <v>17</v>
      </c>
      <c r="B38" s="172"/>
      <c r="C38" s="173"/>
      <c r="D38" s="174"/>
      <c r="E38" s="178"/>
      <c r="F38" s="179"/>
      <c r="G38" s="179"/>
      <c r="H38" s="179"/>
      <c r="I38" s="179"/>
      <c r="J38" s="179"/>
      <c r="K38" s="179"/>
      <c r="L38" s="179"/>
      <c r="M38" s="179"/>
      <c r="N38" s="179"/>
      <c r="O38" s="179"/>
      <c r="P38" s="180"/>
    </row>
    <row r="39" spans="1:23" ht="24" customHeight="1">
      <c r="A39" s="35">
        <v>18</v>
      </c>
      <c r="B39" s="172"/>
      <c r="C39" s="173"/>
      <c r="D39" s="174"/>
      <c r="E39" s="178"/>
      <c r="F39" s="179"/>
      <c r="G39" s="179"/>
      <c r="H39" s="179"/>
      <c r="I39" s="179"/>
      <c r="J39" s="179"/>
      <c r="K39" s="179"/>
      <c r="L39" s="179"/>
      <c r="M39" s="179"/>
      <c r="N39" s="179"/>
      <c r="O39" s="179"/>
      <c r="P39" s="180"/>
    </row>
    <row r="40" spans="1:23" ht="24" customHeight="1">
      <c r="A40" s="35">
        <v>19</v>
      </c>
      <c r="B40" s="172"/>
      <c r="C40" s="173"/>
      <c r="D40" s="174"/>
      <c r="E40" s="178"/>
      <c r="F40" s="179"/>
      <c r="G40" s="179"/>
      <c r="H40" s="179"/>
      <c r="I40" s="179"/>
      <c r="J40" s="179"/>
      <c r="K40" s="179"/>
      <c r="L40" s="179"/>
      <c r="M40" s="179"/>
      <c r="N40" s="179"/>
      <c r="O40" s="179"/>
      <c r="P40" s="180"/>
    </row>
    <row r="41" spans="1:23" ht="24" customHeight="1" thickBot="1">
      <c r="A41" s="38">
        <v>20</v>
      </c>
      <c r="B41" s="172"/>
      <c r="C41" s="173"/>
      <c r="D41" s="174"/>
      <c r="E41" s="187"/>
      <c r="F41" s="188"/>
      <c r="G41" s="188"/>
      <c r="H41" s="188"/>
      <c r="I41" s="188"/>
      <c r="J41" s="188"/>
      <c r="K41" s="188"/>
      <c r="L41" s="188"/>
      <c r="M41" s="188"/>
      <c r="N41" s="188"/>
      <c r="O41" s="188"/>
      <c r="P41" s="189"/>
    </row>
    <row r="42" spans="1:23" ht="24" customHeight="1" thickBot="1">
      <c r="A42" s="39" t="s">
        <v>40</v>
      </c>
      <c r="B42" s="181">
        <f>SUM(B22:E41)</f>
        <v>0</v>
      </c>
      <c r="C42" s="182"/>
      <c r="D42" s="182"/>
      <c r="E42" s="183"/>
      <c r="F42" s="184"/>
      <c r="G42" s="184"/>
      <c r="H42" s="184"/>
      <c r="I42" s="184"/>
      <c r="J42" s="184"/>
      <c r="K42" s="184"/>
      <c r="L42" s="184"/>
      <c r="M42" s="184"/>
      <c r="N42" s="184"/>
      <c r="O42" s="184"/>
      <c r="P42" s="184"/>
    </row>
    <row r="43" spans="1:23" ht="23.25" customHeight="1">
      <c r="A43" s="40"/>
      <c r="B43" s="185" t="s">
        <v>65</v>
      </c>
      <c r="C43" s="185"/>
      <c r="D43" s="185"/>
      <c r="E43" s="186"/>
      <c r="F43" s="186"/>
      <c r="G43" s="186"/>
      <c r="H43" s="186"/>
      <c r="I43" s="186"/>
      <c r="J43" s="186"/>
      <c r="K43" s="186"/>
      <c r="L43" s="186"/>
      <c r="M43" s="186"/>
      <c r="N43" s="186"/>
      <c r="O43" s="186"/>
      <c r="P43" s="186"/>
    </row>
    <row r="44" spans="1:23" ht="26.25" customHeight="1">
      <c r="A44" s="36"/>
    </row>
    <row r="45" spans="1:23" ht="18.75" customHeight="1">
      <c r="A45" s="41"/>
      <c r="C45" s="36"/>
      <c r="D45" s="36"/>
      <c r="E45" s="36"/>
      <c r="F45" s="36"/>
      <c r="G45" s="36"/>
      <c r="H45" s="36"/>
      <c r="I45" s="36"/>
      <c r="J45" s="36"/>
      <c r="K45" s="36"/>
      <c r="L45" s="36"/>
      <c r="M45" s="36"/>
      <c r="N45" s="36"/>
      <c r="O45" s="36"/>
      <c r="P45" s="42" t="s">
        <v>66</v>
      </c>
    </row>
    <row r="46" spans="1:23" ht="18.75" customHeight="1">
      <c r="A46" s="41"/>
      <c r="C46" s="36"/>
      <c r="D46" s="36"/>
      <c r="E46" s="36"/>
      <c r="F46" s="36"/>
      <c r="G46" s="36"/>
      <c r="H46" s="36"/>
      <c r="I46" s="36"/>
      <c r="J46" s="36"/>
      <c r="K46" s="36"/>
      <c r="L46" s="36"/>
      <c r="M46" s="36"/>
      <c r="N46" s="36"/>
      <c r="O46" s="36"/>
      <c r="P46" s="36"/>
    </row>
    <row r="47" spans="1:23" ht="18.75" customHeight="1">
      <c r="A47" s="41"/>
    </row>
  </sheetData>
  <sheetProtection formatCells="0"/>
  <mergeCells count="57">
    <mergeCell ref="B42:D42"/>
    <mergeCell ref="E42:P42"/>
    <mergeCell ref="B43:P43"/>
    <mergeCell ref="B39:D39"/>
    <mergeCell ref="E39:P39"/>
    <mergeCell ref="B40:D40"/>
    <mergeCell ref="E40:P40"/>
    <mergeCell ref="B41:D41"/>
    <mergeCell ref="E41:P41"/>
    <mergeCell ref="B36:D36"/>
    <mergeCell ref="E36:P36"/>
    <mergeCell ref="B37:D37"/>
    <mergeCell ref="E37:P37"/>
    <mergeCell ref="B38:D38"/>
    <mergeCell ref="E38:P38"/>
    <mergeCell ref="B33:D33"/>
    <mergeCell ref="E33:P33"/>
    <mergeCell ref="B34:D34"/>
    <mergeCell ref="E34:P34"/>
    <mergeCell ref="B35:D35"/>
    <mergeCell ref="E35:P35"/>
    <mergeCell ref="B30:D30"/>
    <mergeCell ref="E30:P30"/>
    <mergeCell ref="B31:D31"/>
    <mergeCell ref="E31:P31"/>
    <mergeCell ref="B32:D32"/>
    <mergeCell ref="E32:P32"/>
    <mergeCell ref="B27:D27"/>
    <mergeCell ref="E27:P27"/>
    <mergeCell ref="B28:D28"/>
    <mergeCell ref="E28:P28"/>
    <mergeCell ref="B29:D29"/>
    <mergeCell ref="E29:P29"/>
    <mergeCell ref="B24:D24"/>
    <mergeCell ref="E24:P24"/>
    <mergeCell ref="B25:D25"/>
    <mergeCell ref="E25:P25"/>
    <mergeCell ref="B26:D26"/>
    <mergeCell ref="E26:P26"/>
    <mergeCell ref="B21:D21"/>
    <mergeCell ref="E21:P21"/>
    <mergeCell ref="B22:D22"/>
    <mergeCell ref="E22:P22"/>
    <mergeCell ref="B23:D23"/>
    <mergeCell ref="E23:P23"/>
    <mergeCell ref="C18:F18"/>
    <mergeCell ref="O1:P1"/>
    <mergeCell ref="N2:P2"/>
    <mergeCell ref="H4:I4"/>
    <mergeCell ref="J4:P4"/>
    <mergeCell ref="A6:J6"/>
    <mergeCell ref="K6:P6"/>
    <mergeCell ref="B8:D8"/>
    <mergeCell ref="E8:O8"/>
    <mergeCell ref="B9:D9"/>
    <mergeCell ref="E9:O9"/>
    <mergeCell ref="A12:P12"/>
  </mergeCells>
  <phoneticPr fontId="3"/>
  <dataValidations count="1">
    <dataValidation type="list" allowBlank="1" showInputMessage="1" showErrorMessage="1" sqref="K6:P6" xr:uid="{700D15C3-8E99-48B7-9D6D-DD2E19DC8219}">
      <formula1>"交付申請書（災害時協定締結事業所別）,実績報告書（災害時協定締結事業所別）"</formula1>
    </dataValidation>
  </dataValidations>
  <pageMargins left="0.47244094488188981" right="0.27559055118110237" top="0.43307086614173229" bottom="0.43307086614173229" header="0.31496062992125984" footer="0.19685039370078741"/>
  <pageSetup paperSize="9" scale="82"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84CBE-0AB8-46C7-9051-5063D6F34DB2}">
  <sheetPr>
    <tabColor rgb="FFFFFFCC"/>
    <pageSetUpPr fitToPage="1"/>
  </sheetPr>
  <dimension ref="A1:Q28"/>
  <sheetViews>
    <sheetView zoomScale="80" zoomScaleNormal="80" workbookViewId="0">
      <selection activeCell="W18" sqref="W18"/>
    </sheetView>
  </sheetViews>
  <sheetFormatPr defaultRowHeight="18.75"/>
  <cols>
    <col min="1" max="1" width="9.375" style="43" customWidth="1"/>
    <col min="2" max="2" width="16.625" style="43" customWidth="1"/>
    <col min="3" max="15" width="11.625" style="43" customWidth="1"/>
    <col min="16" max="16" width="9" style="43"/>
    <col min="17" max="17" width="0" style="43" hidden="1" customWidth="1"/>
    <col min="18" max="18" width="10.5" style="43" bestFit="1" customWidth="1"/>
    <col min="19" max="16384" width="9" style="43"/>
  </cols>
  <sheetData>
    <row r="1" spans="1:17">
      <c r="O1" s="44" t="str">
        <f>IF(J4="交付申請書（宿舎別）","イ・第1号-3様式","イ・第4号-3様式")</f>
        <v>イ・第1号-3様式</v>
      </c>
    </row>
    <row r="2" spans="1:17" ht="20.25" customHeight="1">
      <c r="A2" s="191" t="s">
        <v>67</v>
      </c>
      <c r="B2" s="191"/>
      <c r="C2" s="191"/>
      <c r="D2" s="191"/>
      <c r="E2" s="191"/>
      <c r="K2" s="192"/>
      <c r="L2" s="192"/>
      <c r="M2" s="192"/>
      <c r="N2" s="192"/>
      <c r="O2" s="192"/>
      <c r="P2" s="45"/>
      <c r="Q2" s="45"/>
    </row>
    <row r="3" spans="1:17" ht="20.25">
      <c r="A3" s="46"/>
      <c r="B3" s="46"/>
      <c r="C3" s="47"/>
      <c r="M3" s="193"/>
      <c r="N3" s="193"/>
      <c r="O3" s="193"/>
    </row>
    <row r="4" spans="1:17" ht="26.25" thickBot="1">
      <c r="A4" s="194" t="s">
        <v>68</v>
      </c>
      <c r="B4" s="194"/>
      <c r="C4" s="194"/>
      <c r="D4" s="194"/>
      <c r="E4" s="194"/>
      <c r="F4" s="194"/>
      <c r="G4" s="194"/>
      <c r="H4" s="194"/>
      <c r="I4" s="194"/>
      <c r="J4" s="195" t="s">
        <v>69</v>
      </c>
      <c r="K4" s="195"/>
      <c r="L4" s="195"/>
      <c r="M4" s="195"/>
      <c r="N4" s="195"/>
      <c r="O4" s="48"/>
    </row>
    <row r="5" spans="1:17" ht="16.5" customHeight="1" thickBot="1">
      <c r="A5" s="49"/>
      <c r="B5" s="49"/>
      <c r="C5" s="49"/>
      <c r="D5" s="49"/>
      <c r="E5" s="49"/>
      <c r="F5" s="49"/>
      <c r="G5" s="49"/>
      <c r="H5" s="49"/>
      <c r="I5" s="49"/>
      <c r="J5" s="49"/>
      <c r="K5" s="49"/>
      <c r="L5" s="49"/>
      <c r="M5" s="49"/>
      <c r="N5" s="50" t="s">
        <v>70</v>
      </c>
      <c r="O5" s="51" t="s">
        <v>71</v>
      </c>
    </row>
    <row r="6" spans="1:17" ht="38.25" customHeight="1" thickBot="1">
      <c r="A6" s="49"/>
      <c r="B6" s="49"/>
      <c r="C6" s="49"/>
      <c r="D6" s="49"/>
      <c r="E6" s="52"/>
      <c r="F6" s="49"/>
      <c r="G6" s="49"/>
      <c r="H6" s="53" t="s">
        <v>1</v>
      </c>
      <c r="I6" s="190"/>
      <c r="J6" s="190"/>
      <c r="K6" s="190"/>
      <c r="L6" s="190"/>
      <c r="M6" s="54"/>
      <c r="N6" s="55"/>
      <c r="O6" s="56"/>
    </row>
    <row r="7" spans="1:17" ht="8.25" customHeight="1" thickBot="1">
      <c r="A7" s="49"/>
      <c r="C7" s="49"/>
      <c r="D7" s="57"/>
      <c r="E7" s="52"/>
      <c r="F7" s="49"/>
      <c r="G7" s="49"/>
      <c r="H7" s="49"/>
      <c r="I7" s="49"/>
      <c r="J7" s="58"/>
      <c r="K7" s="58"/>
      <c r="L7" s="59"/>
      <c r="M7" s="59"/>
      <c r="N7" s="59"/>
      <c r="O7" s="59"/>
    </row>
    <row r="8" spans="1:17" ht="30.75" customHeight="1" thickBot="1">
      <c r="A8" s="49"/>
      <c r="B8" s="60" t="s">
        <v>72</v>
      </c>
      <c r="C8" s="196"/>
      <c r="D8" s="197"/>
      <c r="E8" s="197"/>
      <c r="F8" s="197"/>
      <c r="G8" s="61"/>
      <c r="H8" s="198" t="s">
        <v>73</v>
      </c>
      <c r="I8" s="199"/>
      <c r="J8" s="202"/>
      <c r="K8" s="203"/>
      <c r="L8" s="203"/>
      <c r="M8" s="203"/>
      <c r="N8" s="203"/>
      <c r="O8" s="204"/>
      <c r="Q8" s="62" t="e">
        <f>(YEAR($J$12)-YEAR($J$11))*12+((MONTH($J$12)-MONTH($J$11))+1)</f>
        <v>#VALUE!</v>
      </c>
    </row>
    <row r="9" spans="1:17" ht="27.75" customHeight="1" thickBot="1">
      <c r="A9" s="49"/>
      <c r="B9" s="50" t="s">
        <v>74</v>
      </c>
      <c r="C9" s="63"/>
      <c r="D9" s="49"/>
      <c r="E9" s="64"/>
      <c r="F9" s="64"/>
      <c r="G9" s="49"/>
      <c r="H9" s="200"/>
      <c r="I9" s="201"/>
      <c r="J9" s="102" t="s">
        <v>75</v>
      </c>
      <c r="K9" s="66"/>
      <c r="L9" s="67" t="s">
        <v>76</v>
      </c>
      <c r="M9" s="205" t="s">
        <v>77</v>
      </c>
      <c r="N9" s="206"/>
      <c r="O9" s="207"/>
      <c r="Q9" s="68" t="e">
        <f>ROUNDDOWN($B$18/Q8,0)</f>
        <v>#VALUE!</v>
      </c>
    </row>
    <row r="10" spans="1:17" ht="33" customHeight="1">
      <c r="A10" s="49"/>
      <c r="B10" s="69" t="s">
        <v>78</v>
      </c>
      <c r="C10" s="64"/>
      <c r="D10" s="49"/>
      <c r="E10" s="49"/>
      <c r="F10" s="49"/>
      <c r="G10" s="49"/>
      <c r="H10" s="208" t="s">
        <v>79</v>
      </c>
      <c r="I10" s="209"/>
      <c r="J10" s="210"/>
      <c r="K10" s="211"/>
      <c r="L10" s="212"/>
      <c r="M10" s="213"/>
      <c r="N10" s="214"/>
      <c r="O10" s="215"/>
    </row>
    <row r="11" spans="1:17" ht="24.75" customHeight="1">
      <c r="A11" s="49"/>
      <c r="B11" s="49"/>
      <c r="C11" s="49"/>
      <c r="D11" s="49"/>
      <c r="E11" s="49"/>
      <c r="F11" s="49"/>
      <c r="H11" s="219" t="s">
        <v>80</v>
      </c>
      <c r="I11" s="70" t="s">
        <v>81</v>
      </c>
      <c r="J11" s="221" t="s">
        <v>82</v>
      </c>
      <c r="K11" s="222"/>
      <c r="L11" s="223"/>
      <c r="M11" s="213"/>
      <c r="N11" s="214"/>
      <c r="O11" s="215"/>
    </row>
    <row r="12" spans="1:17" ht="24.75" customHeight="1" thickBot="1">
      <c r="A12" s="226" t="s">
        <v>83</v>
      </c>
      <c r="B12" s="226"/>
      <c r="C12" s="71" t="s">
        <v>84</v>
      </c>
      <c r="D12" s="227">
        <f>O23</f>
        <v>0</v>
      </c>
      <c r="E12" s="228"/>
      <c r="F12" s="52" t="s">
        <v>85</v>
      </c>
      <c r="H12" s="220"/>
      <c r="I12" s="72" t="s">
        <v>86</v>
      </c>
      <c r="J12" s="229" t="s">
        <v>82</v>
      </c>
      <c r="K12" s="230"/>
      <c r="L12" s="231"/>
      <c r="M12" s="216"/>
      <c r="N12" s="217"/>
      <c r="O12" s="218"/>
    </row>
    <row r="13" spans="1:17" ht="21" customHeight="1" thickBot="1">
      <c r="A13" s="226" t="s">
        <v>87</v>
      </c>
      <c r="B13" s="226"/>
      <c r="C13" s="49"/>
      <c r="D13" s="49"/>
      <c r="E13" s="49"/>
      <c r="F13" s="49"/>
      <c r="G13" s="49"/>
      <c r="H13" s="49"/>
      <c r="I13" s="232"/>
      <c r="J13" s="232"/>
      <c r="K13" s="232"/>
      <c r="L13" s="232"/>
      <c r="M13" s="232"/>
      <c r="N13" s="232"/>
      <c r="O13" s="232"/>
    </row>
    <row r="14" spans="1:17" ht="19.5" thickBot="1">
      <c r="A14" s="233" t="s">
        <v>88</v>
      </c>
      <c r="B14" s="234"/>
      <c r="C14" s="74" t="s">
        <v>89</v>
      </c>
      <c r="D14" s="74" t="s">
        <v>90</v>
      </c>
      <c r="E14" s="74" t="s">
        <v>91</v>
      </c>
      <c r="F14" s="74" t="s">
        <v>92</v>
      </c>
      <c r="G14" s="75" t="s">
        <v>93</v>
      </c>
      <c r="H14" s="74" t="s">
        <v>94</v>
      </c>
      <c r="I14" s="74" t="s">
        <v>95</v>
      </c>
      <c r="J14" s="74" t="s">
        <v>96</v>
      </c>
      <c r="K14" s="74" t="s">
        <v>97</v>
      </c>
      <c r="L14" s="73" t="s">
        <v>98</v>
      </c>
      <c r="M14" s="74" t="s">
        <v>99</v>
      </c>
      <c r="N14" s="75" t="s">
        <v>100</v>
      </c>
      <c r="O14" s="50" t="s">
        <v>101</v>
      </c>
    </row>
    <row r="15" spans="1:17" ht="40.5" customHeight="1">
      <c r="A15" s="208" t="s">
        <v>102</v>
      </c>
      <c r="B15" s="235"/>
      <c r="C15" s="76"/>
      <c r="D15" s="76"/>
      <c r="E15" s="76"/>
      <c r="F15" s="76"/>
      <c r="G15" s="76"/>
      <c r="H15" s="76"/>
      <c r="I15" s="76"/>
      <c r="J15" s="76"/>
      <c r="K15" s="76"/>
      <c r="L15" s="76"/>
      <c r="M15" s="76"/>
      <c r="N15" s="76"/>
      <c r="O15" s="79">
        <f>SUM(C15:N15)</f>
        <v>0</v>
      </c>
    </row>
    <row r="16" spans="1:17" ht="40.5" customHeight="1">
      <c r="A16" s="236" t="s">
        <v>103</v>
      </c>
      <c r="B16" s="237"/>
      <c r="C16" s="80"/>
      <c r="D16" s="80"/>
      <c r="E16" s="80"/>
      <c r="F16" s="80"/>
      <c r="G16" s="81"/>
      <c r="H16" s="80"/>
      <c r="I16" s="80"/>
      <c r="J16" s="80"/>
      <c r="K16" s="80"/>
      <c r="L16" s="80"/>
      <c r="M16" s="80"/>
      <c r="N16" s="81"/>
      <c r="O16" s="82">
        <f>SUM(C16:N16)</f>
        <v>0</v>
      </c>
    </row>
    <row r="17" spans="1:15" ht="19.5" thickBot="1">
      <c r="A17" s="238" t="s">
        <v>104</v>
      </c>
      <c r="B17" s="235"/>
      <c r="C17" s="239" t="str">
        <f>IF($B$18="","",IF(AND($J$11&lt;=DATE(2022,4,30),J$12&gt;=DATE(2022,4,1)),$Q$9,""))</f>
        <v/>
      </c>
      <c r="D17" s="239" t="str">
        <f>IF(AND($J$11&lt;=DATE(2022,5,31),$J$12&gt;=DATE(2022,5,1)),$Q$9,"")</f>
        <v/>
      </c>
      <c r="E17" s="224" t="str">
        <f>IF(AND($J$11&lt;=DATE(2022,6,30),$J$12&gt;=DATE(2022,6,1)),$Q$9,"")</f>
        <v/>
      </c>
      <c r="F17" s="224" t="str">
        <f>IF(AND($J$11&lt;=DATE(2022,7,31),$J$12&gt;=DATE(2022,7,1)),$Q$9,"")</f>
        <v/>
      </c>
      <c r="G17" s="224" t="str">
        <f>IF(AND($J$11&lt;=DATE(2022,8,31),$J$12&gt;=DATE(2022,8,1)),$Q$9,"")</f>
        <v/>
      </c>
      <c r="H17" s="224" t="str">
        <f>IF(AND($J$11&lt;=DATE(2022,9,30),$J$12&gt;=DATE(2022,9,1)),$Q$9,"")</f>
        <v/>
      </c>
      <c r="I17" s="224" t="str">
        <f>IF(AND($J$11&lt;=DATE(2022,10,31),$J$12&gt;=DATE(2022,10,1)),$Q$9,"")</f>
        <v/>
      </c>
      <c r="J17" s="224" t="str">
        <f>IF(AND($J$11&lt;=DATE(2022,11,30),$J$12&gt;=DATE(2022,11,1)),$Q$9,"")</f>
        <v/>
      </c>
      <c r="K17" s="224" t="str">
        <f>IF(AND($J$11&lt;=DATE(2022,12,31),$J$12&gt;=DATE(2022,12,1)),$Q$9,"")</f>
        <v/>
      </c>
      <c r="L17" s="224" t="str">
        <f>IF(AND($J$11&lt;=DATE(2023,1,31),$J$12&gt;=DATE(2023,1,1)),$Q$9,"")</f>
        <v/>
      </c>
      <c r="M17" s="224" t="str">
        <f>IF(AND($J$11&lt;=DATE(2023,2,28),$J$12&gt;=DATE(2023,2,1)),$Q$9,"")</f>
        <v/>
      </c>
      <c r="N17" s="247" t="str">
        <f>IF(AND($J$11&lt;=DATE(2023,3,31),$J$12&gt;=DATE(2023,3,1)),$Q$9,"")</f>
        <v/>
      </c>
      <c r="O17" s="249">
        <f>B18</f>
        <v>0</v>
      </c>
    </row>
    <row r="18" spans="1:15" ht="29.25" customHeight="1" thickBot="1">
      <c r="A18" s="65" t="s">
        <v>105</v>
      </c>
      <c r="B18" s="83"/>
      <c r="C18" s="240"/>
      <c r="D18" s="225"/>
      <c r="E18" s="225"/>
      <c r="F18" s="225"/>
      <c r="G18" s="225"/>
      <c r="H18" s="225"/>
      <c r="I18" s="225"/>
      <c r="J18" s="225"/>
      <c r="K18" s="225"/>
      <c r="L18" s="225"/>
      <c r="M18" s="225"/>
      <c r="N18" s="248"/>
      <c r="O18" s="250"/>
    </row>
    <row r="19" spans="1:15" ht="40.5" customHeight="1" thickBot="1">
      <c r="A19" s="251" t="s">
        <v>106</v>
      </c>
      <c r="B19" s="252"/>
      <c r="C19" s="84">
        <f t="shared" ref="C19:O19" si="0">SUM(C15:C18)</f>
        <v>0</v>
      </c>
      <c r="D19" s="84">
        <f t="shared" si="0"/>
        <v>0</v>
      </c>
      <c r="E19" s="84">
        <f t="shared" si="0"/>
        <v>0</v>
      </c>
      <c r="F19" s="84">
        <f t="shared" si="0"/>
        <v>0</v>
      </c>
      <c r="G19" s="85">
        <f t="shared" si="0"/>
        <v>0</v>
      </c>
      <c r="H19" s="84">
        <f t="shared" si="0"/>
        <v>0</v>
      </c>
      <c r="I19" s="84">
        <f t="shared" si="0"/>
        <v>0</v>
      </c>
      <c r="J19" s="84">
        <f t="shared" si="0"/>
        <v>0</v>
      </c>
      <c r="K19" s="84">
        <f t="shared" si="0"/>
        <v>0</v>
      </c>
      <c r="L19" s="84">
        <f t="shared" si="0"/>
        <v>0</v>
      </c>
      <c r="M19" s="84">
        <f t="shared" si="0"/>
        <v>0</v>
      </c>
      <c r="N19" s="85">
        <f t="shared" si="0"/>
        <v>0</v>
      </c>
      <c r="O19" s="86">
        <f t="shared" si="0"/>
        <v>0</v>
      </c>
    </row>
    <row r="20" spans="1:15" ht="40.5" customHeight="1">
      <c r="A20" s="208" t="s">
        <v>107</v>
      </c>
      <c r="B20" s="235"/>
      <c r="C20" s="76"/>
      <c r="D20" s="76"/>
      <c r="E20" s="76"/>
      <c r="F20" s="76"/>
      <c r="G20" s="77"/>
      <c r="H20" s="76"/>
      <c r="I20" s="76"/>
      <c r="J20" s="76"/>
      <c r="K20" s="76"/>
      <c r="L20" s="87"/>
      <c r="M20" s="76"/>
      <c r="N20" s="78"/>
      <c r="O20" s="79">
        <f>SUM(C20:N20)</f>
        <v>0</v>
      </c>
    </row>
    <row r="21" spans="1:15" ht="40.5" customHeight="1">
      <c r="A21" s="210" t="s">
        <v>108</v>
      </c>
      <c r="B21" s="237"/>
      <c r="C21" s="88">
        <f t="shared" ref="C21:N21" si="1">C19-C20</f>
        <v>0</v>
      </c>
      <c r="D21" s="88">
        <f t="shared" si="1"/>
        <v>0</v>
      </c>
      <c r="E21" s="88">
        <f t="shared" si="1"/>
        <v>0</v>
      </c>
      <c r="F21" s="88">
        <f t="shared" si="1"/>
        <v>0</v>
      </c>
      <c r="G21" s="89">
        <f t="shared" si="1"/>
        <v>0</v>
      </c>
      <c r="H21" s="88">
        <f t="shared" si="1"/>
        <v>0</v>
      </c>
      <c r="I21" s="88">
        <f t="shared" si="1"/>
        <v>0</v>
      </c>
      <c r="J21" s="88">
        <f t="shared" si="1"/>
        <v>0</v>
      </c>
      <c r="K21" s="88">
        <f t="shared" si="1"/>
        <v>0</v>
      </c>
      <c r="L21" s="88">
        <f t="shared" si="1"/>
        <v>0</v>
      </c>
      <c r="M21" s="88">
        <f t="shared" si="1"/>
        <v>0</v>
      </c>
      <c r="N21" s="89">
        <f t="shared" si="1"/>
        <v>0</v>
      </c>
      <c r="O21" s="82">
        <f>O19-O20</f>
        <v>0</v>
      </c>
    </row>
    <row r="22" spans="1:15" s="103" customFormat="1" ht="40.5" customHeight="1" thickBot="1">
      <c r="A22" s="241" t="s">
        <v>113</v>
      </c>
      <c r="B22" s="242"/>
      <c r="C22" s="152">
        <f t="shared" ref="C22:N22" si="2">IF(C21&lt;82000,C21,82000)</f>
        <v>0</v>
      </c>
      <c r="D22" s="152">
        <f t="shared" si="2"/>
        <v>0</v>
      </c>
      <c r="E22" s="152">
        <f t="shared" si="2"/>
        <v>0</v>
      </c>
      <c r="F22" s="152">
        <f t="shared" si="2"/>
        <v>0</v>
      </c>
      <c r="G22" s="153">
        <f t="shared" si="2"/>
        <v>0</v>
      </c>
      <c r="H22" s="152">
        <f t="shared" si="2"/>
        <v>0</v>
      </c>
      <c r="I22" s="152">
        <f t="shared" si="2"/>
        <v>0</v>
      </c>
      <c r="J22" s="152">
        <f t="shared" si="2"/>
        <v>0</v>
      </c>
      <c r="K22" s="152">
        <f t="shared" si="2"/>
        <v>0</v>
      </c>
      <c r="L22" s="152">
        <f t="shared" si="2"/>
        <v>0</v>
      </c>
      <c r="M22" s="152">
        <f t="shared" si="2"/>
        <v>0</v>
      </c>
      <c r="N22" s="154">
        <f t="shared" si="2"/>
        <v>0</v>
      </c>
      <c r="O22" s="155" t="s">
        <v>109</v>
      </c>
    </row>
    <row r="23" spans="1:15" ht="40.5" customHeight="1" thickTop="1" thickBot="1">
      <c r="A23" s="243" t="s">
        <v>110</v>
      </c>
      <c r="B23" s="244"/>
      <c r="C23" s="90">
        <f t="shared" ref="C23:N23" si="3">ROUNDDOWN(C22*7/8,-3)</f>
        <v>0</v>
      </c>
      <c r="D23" s="90">
        <f t="shared" si="3"/>
        <v>0</v>
      </c>
      <c r="E23" s="90">
        <f t="shared" si="3"/>
        <v>0</v>
      </c>
      <c r="F23" s="90">
        <f t="shared" si="3"/>
        <v>0</v>
      </c>
      <c r="G23" s="91">
        <f t="shared" si="3"/>
        <v>0</v>
      </c>
      <c r="H23" s="90">
        <f t="shared" si="3"/>
        <v>0</v>
      </c>
      <c r="I23" s="90">
        <f t="shared" si="3"/>
        <v>0</v>
      </c>
      <c r="J23" s="90">
        <f t="shared" si="3"/>
        <v>0</v>
      </c>
      <c r="K23" s="90">
        <f t="shared" si="3"/>
        <v>0</v>
      </c>
      <c r="L23" s="90">
        <f t="shared" si="3"/>
        <v>0</v>
      </c>
      <c r="M23" s="90">
        <f t="shared" si="3"/>
        <v>0</v>
      </c>
      <c r="N23" s="91">
        <f t="shared" si="3"/>
        <v>0</v>
      </c>
      <c r="O23" s="92">
        <f>SUM(C23:N23)</f>
        <v>0</v>
      </c>
    </row>
    <row r="24" spans="1:15" ht="48" customHeight="1" thickBot="1">
      <c r="A24" s="93" t="s">
        <v>111</v>
      </c>
      <c r="B24" s="245"/>
      <c r="C24" s="245"/>
      <c r="D24" s="245"/>
      <c r="E24" s="245"/>
      <c r="F24" s="245"/>
      <c r="G24" s="245"/>
      <c r="H24" s="245"/>
      <c r="I24" s="245"/>
      <c r="J24" s="245"/>
      <c r="K24" s="245"/>
      <c r="L24" s="245"/>
      <c r="M24" s="245"/>
      <c r="N24" s="245"/>
      <c r="O24" s="246"/>
    </row>
    <row r="25" spans="1:15" ht="23.25" customHeight="1">
      <c r="B25" s="94" t="s">
        <v>112</v>
      </c>
    </row>
    <row r="27" spans="1:15">
      <c r="C27" s="95"/>
      <c r="D27" s="95"/>
      <c r="E27" s="95"/>
      <c r="F27" s="95"/>
      <c r="G27" s="96"/>
      <c r="H27" s="95"/>
      <c r="I27" s="95"/>
      <c r="J27" s="95"/>
      <c r="K27" s="95"/>
      <c r="L27" s="96"/>
      <c r="M27" s="95"/>
      <c r="N27" s="95"/>
      <c r="O27" s="95"/>
    </row>
    <row r="28" spans="1:15">
      <c r="O28" s="97" t="s">
        <v>66</v>
      </c>
    </row>
  </sheetData>
  <mergeCells count="43">
    <mergeCell ref="A21:B21"/>
    <mergeCell ref="A22:B22"/>
    <mergeCell ref="A23:B23"/>
    <mergeCell ref="B24:O24"/>
    <mergeCell ref="L17:L18"/>
    <mergeCell ref="M17:M18"/>
    <mergeCell ref="N17:N18"/>
    <mergeCell ref="O17:O18"/>
    <mergeCell ref="A19:B19"/>
    <mergeCell ref="A20:B20"/>
    <mergeCell ref="F17:F18"/>
    <mergeCell ref="G17:G18"/>
    <mergeCell ref="H17:H18"/>
    <mergeCell ref="I17:I18"/>
    <mergeCell ref="J17:J18"/>
    <mergeCell ref="K17:K18"/>
    <mergeCell ref="E17:E18"/>
    <mergeCell ref="A12:B12"/>
    <mergeCell ref="D12:E12"/>
    <mergeCell ref="J12:L12"/>
    <mergeCell ref="A13:B13"/>
    <mergeCell ref="I13:O13"/>
    <mergeCell ref="A14:B14"/>
    <mergeCell ref="A15:B15"/>
    <mergeCell ref="A16:B16"/>
    <mergeCell ref="A17:B17"/>
    <mergeCell ref="C17:C18"/>
    <mergeCell ref="D17:D18"/>
    <mergeCell ref="C8:F8"/>
    <mergeCell ref="H8:I9"/>
    <mergeCell ref="J8:O8"/>
    <mergeCell ref="M9:O9"/>
    <mergeCell ref="H10:I10"/>
    <mergeCell ref="J10:L10"/>
    <mergeCell ref="M10:O12"/>
    <mergeCell ref="H11:H12"/>
    <mergeCell ref="J11:L11"/>
    <mergeCell ref="I6:L6"/>
    <mergeCell ref="A2:E2"/>
    <mergeCell ref="K2:O2"/>
    <mergeCell ref="M3:O3"/>
    <mergeCell ref="A4:I4"/>
    <mergeCell ref="J4:N4"/>
  </mergeCells>
  <phoneticPr fontId="3"/>
  <dataValidations count="5">
    <dataValidation type="date" errorStyle="warning" allowBlank="1" showInputMessage="1" showErrorMessage="1" errorTitle="年月日誤り" error="令和4年度内の日付を入力してください。" promptTitle="西暦で入力してください。" prompt="例：○○○○/○/○_x000a_年月日の区切りには / （スラッシュ）を使用してください。" sqref="J11:L12" xr:uid="{1A2BBE4D-EE31-49F5-BFB6-F635C8D3F919}">
      <formula1>44652</formula1>
      <formula2>45016</formula2>
    </dataValidation>
    <dataValidation allowBlank="1" showInputMessage="1" showErrorMessage="1" promptTitle="直接入力不可" prompt="クリーム色の網掛け部分は直接入力しないでください。" sqref="D12:E12" xr:uid="{0022A398-01AA-4016-8D09-DD60E977E889}"/>
    <dataValidation allowBlank="1" showInputMessage="1" showErrorMessage="1" prompt="1から20の数字を入力してください。" sqref="N6" xr:uid="{C8D6B161-104F-4620-97F6-BD54626FBBBB}"/>
    <dataValidation allowBlank="1" showInputMessage="1" showErrorMessage="1" prompt="建物名 部屋番号まで入力してください。" sqref="J8:O8" xr:uid="{DFA2FFDF-98C0-4454-9A69-429BA3BBD025}"/>
    <dataValidation type="list" allowBlank="1" showInputMessage="1" showErrorMessage="1" sqref="J4:N4" xr:uid="{37DDD16A-4FBA-415B-91FC-5C6C5922E4C8}">
      <formula1>"交付申請書（宿舎別）,実績報告書（宿舎別）"</formula1>
    </dataValidation>
  </dataValidations>
  <pageMargins left="0.74803149606299213" right="0.27559055118110237" top="0.43307086614173229" bottom="0.43307086614173229" header="0.31496062992125984" footer="0.19685039370078741"/>
  <pageSetup paperSize="9" scale="74" orientation="landscape"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68DC0-3720-42A1-B4C1-8CBB3245FFA1}">
  <dimension ref="A1:N24"/>
  <sheetViews>
    <sheetView zoomScale="80" zoomScaleNormal="80" workbookViewId="0">
      <selection activeCell="F19" sqref="F19"/>
    </sheetView>
  </sheetViews>
  <sheetFormatPr defaultRowHeight="13.5"/>
  <cols>
    <col min="1" max="4" width="9" style="107" customWidth="1"/>
    <col min="5" max="5" width="4.75" style="107" customWidth="1"/>
    <col min="6" max="6" width="9" style="107"/>
    <col min="7" max="8" width="9" style="107" customWidth="1"/>
    <col min="9" max="9" width="9" style="107"/>
    <col min="10" max="10" width="11.625" style="107" bestFit="1" customWidth="1"/>
    <col min="11" max="13" width="9" style="107"/>
    <col min="14" max="14" width="10.75" style="107" hidden="1" customWidth="1"/>
    <col min="15" max="15" width="11.625" style="107" customWidth="1"/>
    <col min="16" max="16384" width="9" style="107"/>
  </cols>
  <sheetData>
    <row r="1" spans="1:14" ht="13.5" customHeight="1">
      <c r="A1" s="107" t="s">
        <v>114</v>
      </c>
    </row>
    <row r="2" spans="1:14">
      <c r="J2" s="108"/>
      <c r="K2" s="107" t="s">
        <v>115</v>
      </c>
    </row>
    <row r="3" spans="1:14" ht="27.75" customHeight="1">
      <c r="A3" s="109" t="s">
        <v>116</v>
      </c>
      <c r="I3" s="110"/>
      <c r="J3" s="260" t="s">
        <v>117</v>
      </c>
      <c r="K3" s="260"/>
      <c r="L3" s="260"/>
      <c r="M3" s="260"/>
      <c r="N3" s="111"/>
    </row>
    <row r="4" spans="1:14" ht="13.5" customHeight="1">
      <c r="A4" s="109"/>
    </row>
    <row r="5" spans="1:14" ht="18" customHeight="1">
      <c r="A5" s="112" t="s">
        <v>118</v>
      </c>
    </row>
    <row r="6" spans="1:14" ht="23.25" customHeight="1">
      <c r="A6" s="261" t="s">
        <v>150</v>
      </c>
      <c r="B6" s="261"/>
      <c r="C6" s="261"/>
      <c r="D6" s="261"/>
      <c r="E6" s="261"/>
      <c r="F6" s="113" t="s">
        <v>119</v>
      </c>
      <c r="G6" s="261" t="s">
        <v>120</v>
      </c>
      <c r="H6" s="261"/>
      <c r="I6" s="261"/>
      <c r="J6" s="261"/>
    </row>
    <row r="7" spans="1:14" ht="30.75" customHeight="1" thickBot="1">
      <c r="A7" s="262" t="s">
        <v>151</v>
      </c>
      <c r="B7" s="262"/>
      <c r="C7" s="262"/>
      <c r="D7" s="262"/>
      <c r="E7" s="262"/>
      <c r="F7" s="113" t="s">
        <v>121</v>
      </c>
      <c r="G7" s="261"/>
      <c r="H7" s="261"/>
      <c r="I7" s="261"/>
      <c r="J7" s="261"/>
    </row>
    <row r="8" spans="1:14" ht="18" customHeight="1">
      <c r="A8" s="263"/>
      <c r="B8" s="264"/>
      <c r="C8" s="114"/>
      <c r="D8" s="113"/>
      <c r="E8" s="113"/>
      <c r="F8" s="113"/>
      <c r="I8" s="113"/>
      <c r="J8" s="115"/>
      <c r="K8" s="115"/>
      <c r="L8" s="115"/>
      <c r="M8" s="115"/>
      <c r="N8" s="116"/>
    </row>
    <row r="9" spans="1:14" ht="18" customHeight="1" thickBot="1">
      <c r="A9" s="265"/>
      <c r="B9" s="266"/>
      <c r="C9" s="114"/>
      <c r="D9" s="113"/>
      <c r="E9" s="113"/>
      <c r="F9" s="113"/>
      <c r="I9" s="113"/>
      <c r="J9" s="115"/>
      <c r="K9" s="115"/>
      <c r="L9" s="115"/>
      <c r="M9" s="115"/>
      <c r="N9" s="116"/>
    </row>
    <row r="12" spans="1:14" ht="18" customHeight="1">
      <c r="A12" s="112" t="s">
        <v>122</v>
      </c>
      <c r="G12" s="117"/>
      <c r="H12" s="117" t="s">
        <v>123</v>
      </c>
    </row>
    <row r="13" spans="1:14" ht="15" thickBot="1">
      <c r="A13" s="112"/>
      <c r="H13" s="107" t="s">
        <v>124</v>
      </c>
    </row>
    <row r="14" spans="1:14" ht="27" customHeight="1" thickBot="1">
      <c r="A14" s="253"/>
      <c r="B14" s="254"/>
      <c r="G14" s="118"/>
      <c r="H14" s="253"/>
      <c r="I14" s="254"/>
    </row>
    <row r="17" spans="1:14" ht="18" customHeight="1">
      <c r="A17" s="112" t="s">
        <v>125</v>
      </c>
      <c r="H17" s="117" t="s">
        <v>126</v>
      </c>
    </row>
    <row r="18" spans="1:14" ht="14.25" thickBot="1">
      <c r="A18" s="107" t="s">
        <v>127</v>
      </c>
      <c r="H18" s="107" t="s">
        <v>128</v>
      </c>
    </row>
    <row r="19" spans="1:14" ht="27" customHeight="1" thickBot="1">
      <c r="A19" s="253"/>
      <c r="B19" s="254"/>
      <c r="H19" s="253"/>
      <c r="I19" s="254"/>
    </row>
    <row r="22" spans="1:14" ht="24" customHeight="1" thickBot="1">
      <c r="H22" s="119" t="s">
        <v>129</v>
      </c>
    </row>
    <row r="23" spans="1:14" ht="39.950000000000003" customHeight="1" thickBot="1">
      <c r="H23" s="255" t="s">
        <v>130</v>
      </c>
      <c r="I23" s="256"/>
      <c r="J23" s="257" t="str">
        <f>IF(OR(ISBLANK(A8),ISBLANK(A14),ISBLANK(H14),ISBLANK(A19),ISBLANK(H19)),"",IF(A8="新規",IF(DAY(N23)=1,N23,DATE(YEAR(N23),MONTH(N23)+1,1)),IF(A8="継続",N23)))</f>
        <v/>
      </c>
      <c r="K23" s="258"/>
      <c r="L23" s="259"/>
      <c r="N23" s="118">
        <f>MAX(A14,H14,A19,H19)</f>
        <v>0</v>
      </c>
    </row>
    <row r="24" spans="1:14" ht="30" customHeight="1"/>
  </sheetData>
  <mergeCells count="11">
    <mergeCell ref="A19:B19"/>
    <mergeCell ref="H19:I19"/>
    <mergeCell ref="H23:I23"/>
    <mergeCell ref="J23:L23"/>
    <mergeCell ref="J3:M3"/>
    <mergeCell ref="A6:E6"/>
    <mergeCell ref="G6:J7"/>
    <mergeCell ref="A7:E7"/>
    <mergeCell ref="A8:B9"/>
    <mergeCell ref="A14:B14"/>
    <mergeCell ref="H14:I14"/>
  </mergeCells>
  <phoneticPr fontId="3"/>
  <dataValidations count="3">
    <dataValidation allowBlank="1" showInputMessage="1" showErrorMessage="1" prompt="連絡会等に加入していることで要件を満たす場合は_x000a_①連絡会等への加入日_x000a_②連絡会等と区市町村の災害時協定締結日_x000a_いずれか遅い日を入力してください。" sqref="H19:I19" xr:uid="{61285AFD-7733-4BAB-A7D4-CDC3525FFF96}"/>
    <dataValidation type="list" allowBlank="1" showInputMessage="1" showErrorMessage="1" sqref="A8" xr:uid="{4C2A2C82-5361-41AD-9FF0-2CF133F6C22D}">
      <formula1>"新規,継続"</formula1>
    </dataValidation>
    <dataValidation type="date" allowBlank="1" showInputMessage="1" showErrorMessage="1" error="日付を入力してください" sqref="A14:B14" xr:uid="{E8629F6F-DC5A-4018-9357-818B63B7D616}">
      <formula1>1</formula1>
      <formula2>45016</formula2>
    </dataValidation>
  </dataValidations>
  <pageMargins left="0.7" right="0.7" top="0.75" bottom="0.7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02367-7746-4BF0-9353-BC3C1F32DE41}">
  <dimension ref="A1:P22"/>
  <sheetViews>
    <sheetView zoomScaleNormal="100" zoomScaleSheetLayoutView="145" workbookViewId="0">
      <selection activeCell="B9" sqref="B9"/>
    </sheetView>
  </sheetViews>
  <sheetFormatPr defaultRowHeight="18.75"/>
  <cols>
    <col min="1" max="1" width="9" style="120"/>
    <col min="2" max="2" width="9.625" style="120" customWidth="1"/>
    <col min="3" max="3" width="4" style="120" customWidth="1"/>
    <col min="4" max="4" width="9.625" style="120" customWidth="1"/>
    <col min="5" max="5" width="4" style="120" customWidth="1"/>
    <col min="6" max="6" width="8.375" style="120" customWidth="1"/>
    <col min="7" max="7" width="9.625" style="120" customWidth="1"/>
    <col min="8" max="8" width="4" style="120" customWidth="1"/>
    <col min="9" max="9" width="9.625" style="120" customWidth="1"/>
    <col min="10" max="10" width="4" style="120" customWidth="1"/>
    <col min="11" max="12" width="9.625" style="120" customWidth="1"/>
    <col min="13" max="13" width="5.375" style="120" customWidth="1"/>
    <col min="14" max="14" width="9" style="120"/>
    <col min="15" max="16" width="7" style="120" hidden="1" customWidth="1"/>
    <col min="17" max="16384" width="9" style="120"/>
  </cols>
  <sheetData>
    <row r="1" spans="1:16">
      <c r="A1" s="120" t="s">
        <v>131</v>
      </c>
    </row>
    <row r="2" spans="1:16">
      <c r="A2" s="120" t="s">
        <v>132</v>
      </c>
    </row>
    <row r="3" spans="1:16">
      <c r="A3" s="120" t="s">
        <v>152</v>
      </c>
    </row>
    <row r="4" spans="1:16">
      <c r="A4" s="120" t="s">
        <v>133</v>
      </c>
    </row>
    <row r="6" spans="1:16" ht="24">
      <c r="A6" s="121" t="s">
        <v>134</v>
      </c>
      <c r="K6" s="122"/>
      <c r="L6" s="120" t="s">
        <v>135</v>
      </c>
    </row>
    <row r="7" spans="1:16" ht="17.25" customHeight="1">
      <c r="A7" s="123" t="s">
        <v>136</v>
      </c>
    </row>
    <row r="8" spans="1:16" ht="17.25" customHeight="1"/>
    <row r="9" spans="1:16" ht="17.25" customHeight="1" thickBot="1">
      <c r="A9" s="124" t="s">
        <v>137</v>
      </c>
      <c r="B9" s="125"/>
      <c r="C9" s="126" t="s">
        <v>138</v>
      </c>
      <c r="D9" s="125"/>
      <c r="E9" s="126" t="s">
        <v>139</v>
      </c>
      <c r="F9" s="124" t="s">
        <v>140</v>
      </c>
      <c r="G9" s="126">
        <f>B9</f>
        <v>0</v>
      </c>
      <c r="H9" s="126" t="s">
        <v>138</v>
      </c>
      <c r="I9" s="125"/>
      <c r="J9" s="126" t="s">
        <v>139</v>
      </c>
      <c r="L9" s="127" t="s">
        <v>141</v>
      </c>
      <c r="M9" s="127">
        <f>I9-D9+1</f>
        <v>1</v>
      </c>
      <c r="O9" s="128">
        <v>4</v>
      </c>
      <c r="P9" s="127">
        <v>30</v>
      </c>
    </row>
    <row r="10" spans="1:16" ht="17.25" customHeight="1">
      <c r="A10" s="124"/>
      <c r="B10" s="129"/>
      <c r="C10" s="124"/>
      <c r="D10" s="129"/>
      <c r="E10" s="124"/>
      <c r="F10" s="124"/>
      <c r="G10" s="124"/>
      <c r="H10" s="124"/>
      <c r="I10" s="129"/>
      <c r="J10" s="124"/>
      <c r="O10" s="128">
        <v>5</v>
      </c>
      <c r="P10" s="127">
        <v>31</v>
      </c>
    </row>
    <row r="11" spans="1:16" ht="17.25" customHeight="1" thickBot="1">
      <c r="A11" s="123" t="s">
        <v>142</v>
      </c>
      <c r="O11" s="128">
        <v>6</v>
      </c>
      <c r="P11" s="127">
        <v>30</v>
      </c>
    </row>
    <row r="12" spans="1:16" ht="17.25" customHeight="1">
      <c r="A12" s="130" t="s">
        <v>143</v>
      </c>
      <c r="B12" s="131"/>
      <c r="I12" s="124"/>
      <c r="K12" s="132"/>
      <c r="O12" s="128">
        <v>7</v>
      </c>
      <c r="P12" s="127">
        <v>31</v>
      </c>
    </row>
    <row r="13" spans="1:16" ht="17.25" customHeight="1" thickBot="1">
      <c r="A13" s="133" t="s">
        <v>144</v>
      </c>
      <c r="B13" s="134"/>
      <c r="I13" s="124"/>
      <c r="K13" s="132"/>
      <c r="O13" s="128">
        <v>8</v>
      </c>
      <c r="P13" s="127">
        <v>31</v>
      </c>
    </row>
    <row r="14" spans="1:16" ht="17.25" customHeight="1" thickBot="1">
      <c r="N14" s="132"/>
      <c r="O14" s="128">
        <v>9</v>
      </c>
      <c r="P14" s="127">
        <v>30</v>
      </c>
    </row>
    <row r="15" spans="1:16" ht="17.25" customHeight="1">
      <c r="A15" s="123" t="s">
        <v>145</v>
      </c>
      <c r="J15" s="135"/>
      <c r="K15" s="136"/>
      <c r="L15" s="136"/>
      <c r="M15" s="137"/>
      <c r="N15" s="132"/>
      <c r="O15" s="128">
        <v>10</v>
      </c>
      <c r="P15" s="127">
        <v>31</v>
      </c>
    </row>
    <row r="16" spans="1:16" ht="17.25" customHeight="1" thickBot="1">
      <c r="A16" s="138">
        <f>B9</f>
        <v>0</v>
      </c>
      <c r="B16" s="120" t="s">
        <v>146</v>
      </c>
      <c r="F16" s="120" t="s">
        <v>147</v>
      </c>
      <c r="J16" s="139"/>
      <c r="K16" s="140">
        <f>B9</f>
        <v>0</v>
      </c>
      <c r="L16" s="120" t="s">
        <v>148</v>
      </c>
      <c r="M16" s="141"/>
      <c r="O16" s="128">
        <v>11</v>
      </c>
      <c r="P16" s="127">
        <v>30</v>
      </c>
    </row>
    <row r="17" spans="1:16" ht="17.25" customHeight="1">
      <c r="A17" s="142" t="s">
        <v>143</v>
      </c>
      <c r="B17" s="143" t="str">
        <f>IF(B12="","",(ROUNDDOWN(B12/VLOOKUP($B$9,$O$9:$P$20,2,0),0)*$M$9))</f>
        <v/>
      </c>
      <c r="F17" s="130" t="s">
        <v>143</v>
      </c>
      <c r="G17" s="131"/>
      <c r="J17" s="139"/>
      <c r="K17" s="144" t="s">
        <v>143</v>
      </c>
      <c r="L17" s="145" t="str">
        <f>IF(G17="",B17,MIN(B17,G17))</f>
        <v/>
      </c>
      <c r="M17" s="141"/>
      <c r="O17" s="128">
        <v>12</v>
      </c>
      <c r="P17" s="127">
        <v>31</v>
      </c>
    </row>
    <row r="18" spans="1:16" ht="17.25" customHeight="1" thickBot="1">
      <c r="A18" s="142" t="s">
        <v>144</v>
      </c>
      <c r="B18" s="143" t="str">
        <f>IF(B13="","",(ROUNDDOWN(B13/VLOOKUP($B$9,$O$9:$P$20,2,0),0)*$M$9))</f>
        <v/>
      </c>
      <c r="F18" s="133" t="s">
        <v>144</v>
      </c>
      <c r="G18" s="134"/>
      <c r="J18" s="139"/>
      <c r="K18" s="146" t="s">
        <v>144</v>
      </c>
      <c r="L18" s="147" t="str">
        <f>IF(G18="",B18,MIN(B18,G18))</f>
        <v/>
      </c>
      <c r="M18" s="141"/>
      <c r="O18" s="128">
        <v>1</v>
      </c>
      <c r="P18" s="127">
        <v>31</v>
      </c>
    </row>
    <row r="19" spans="1:16" ht="17.25" customHeight="1" thickBot="1">
      <c r="J19" s="148"/>
      <c r="K19" s="149"/>
      <c r="L19" s="149"/>
      <c r="M19" s="150"/>
      <c r="O19" s="128">
        <v>2</v>
      </c>
      <c r="P19" s="127">
        <v>28</v>
      </c>
    </row>
    <row r="20" spans="1:16" ht="17.25" customHeight="1">
      <c r="E20" s="120" t="s">
        <v>149</v>
      </c>
      <c r="H20" s="151"/>
      <c r="O20" s="128">
        <v>3</v>
      </c>
      <c r="P20" s="127">
        <v>31</v>
      </c>
    </row>
    <row r="21" spans="1:16" ht="17.25" customHeight="1"/>
    <row r="22" spans="1:16" ht="17.25" customHeight="1"/>
  </sheetData>
  <phoneticPr fontId="3"/>
  <pageMargins left="0.70866141732283472" right="0.70866141732283472" top="0.74803149606299213" bottom="0.74803149606299213" header="0.31496062992125984" footer="0.31496062992125984"/>
  <pageSetup paperSize="9" scale="89" orientation="landscape" r:id="rId1"/>
  <headerFooter>
    <oddFooter>&amp;R〔介護〕令和３年度</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〔災害時協定〕事業所別</vt:lpstr>
      <vt:lpstr>〔災害時協定〕宿舎別</vt:lpstr>
      <vt:lpstr>(参考)助成期間開始日確認シート</vt:lpstr>
      <vt:lpstr>計算シート(日割り計算)</vt:lpstr>
      <vt:lpstr>'(参考)助成期間開始日確認シート'!Print_Area</vt:lpstr>
      <vt:lpstr>〔災害時協定〕事業所別!Print_Area</vt:lpstr>
      <vt:lpstr>〔災害時協定〕宿舎別!Print_Area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sinzai189</dc:creator>
  <cp:lastModifiedBy>sinzai189</cp:lastModifiedBy>
  <cp:lastPrinted>2022-10-04T06:57:44Z</cp:lastPrinted>
  <dcterms:created xsi:type="dcterms:W3CDTF">2022-09-28T06:35:05Z</dcterms:created>
  <dcterms:modified xsi:type="dcterms:W3CDTF">2022-10-11T07:33:37Z</dcterms:modified>
</cp:coreProperties>
</file>