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Z:\介護\R4年度\ホームページR04\0700居宅差替\ホームページ掲載前元データ\（ア）個別ページ\"/>
    </mc:Choice>
  </mc:AlternateContent>
  <xr:revisionPtr revIDLastSave="0" documentId="13_ncr:1_{F3E3EF42-59FD-46C5-962A-C6E5030D2FA4}" xr6:coauthVersionLast="36" xr6:coauthVersionMax="47" xr10:uidLastSave="{00000000-0000-0000-0000-000000000000}"/>
  <bookViews>
    <workbookView xWindow="2220" yWindow="1095" windowWidth="13695" windowHeight="13560" tabRatio="820" xr2:uid="{00000000-000D-0000-FFFF-FFFF00000000}"/>
  </bookViews>
  <sheets>
    <sheet name="〔福祉避難所〕事業所別" sheetId="39" r:id="rId1"/>
    <sheet name="〔福祉避難所〕宿舎別" sheetId="53" r:id="rId2"/>
    <sheet name="(参考)助成期間開始日確認シート" sheetId="54" r:id="rId3"/>
    <sheet name="(参考)日割り計算シート" sheetId="38" r:id="rId4"/>
  </sheets>
  <definedNames>
    <definedName name="_xlnm.Print_Area" localSheetId="2">'(参考)助成期間開始日確認シート'!$A$1:$M$26</definedName>
    <definedName name="_xlnm.Print_Area" localSheetId="0">〔福祉避難所〕事業所別!$A$1:$O$47</definedName>
    <definedName name="事業計画書_福祉避難所別_" localSheetId="0">〔福祉避難所〕事業所別!$Q$22:$Q$31</definedName>
    <definedName name="事業計画書_福祉避難所別_" localSheetId="1">#REF!</definedName>
    <definedName name="事業計画書_福祉避難所別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39" l="1"/>
  <c r="N23" i="54"/>
  <c r="J23" i="54" s="1"/>
  <c r="P8" i="53"/>
  <c r="O13" i="39" l="1"/>
  <c r="P9" i="53"/>
  <c r="N16" i="53" s="1"/>
  <c r="R4" i="39"/>
  <c r="R5" i="39" s="1"/>
  <c r="R6" i="39" s="1"/>
  <c r="R7" i="39" s="1"/>
  <c r="R8" i="39" s="1"/>
  <c r="R9" i="39" s="1"/>
  <c r="R10" i="39" s="1"/>
  <c r="R11" i="39" s="1"/>
  <c r="R12" i="39" s="1"/>
  <c r="R13" i="39" s="1"/>
  <c r="R14" i="39" s="1"/>
  <c r="R15" i="39" s="1"/>
  <c r="R16" i="39" s="1"/>
  <c r="R17" i="39" s="1"/>
  <c r="R18" i="39" s="1"/>
  <c r="C16" i="53" l="1"/>
  <c r="C18" i="53" s="1"/>
  <c r="D16" i="53"/>
  <c r="E16" i="53"/>
  <c r="G16" i="53"/>
  <c r="H16" i="53"/>
  <c r="I16" i="53"/>
  <c r="J16" i="53"/>
  <c r="K16" i="53"/>
  <c r="L16" i="53"/>
  <c r="M16" i="53"/>
  <c r="F16" i="53"/>
  <c r="O1" i="53" l="1"/>
  <c r="O19" i="53" l="1"/>
  <c r="I18" i="53"/>
  <c r="I20" i="53" s="1"/>
  <c r="I21" i="53" s="1"/>
  <c r="I22" i="53" s="1"/>
  <c r="H18" i="53"/>
  <c r="H20" i="53" s="1"/>
  <c r="H21" i="53" s="1"/>
  <c r="H22" i="53" s="1"/>
  <c r="G18" i="53"/>
  <c r="G20" i="53" s="1"/>
  <c r="G21" i="53" s="1"/>
  <c r="G22" i="53" s="1"/>
  <c r="O16" i="53"/>
  <c r="N18" i="53"/>
  <c r="N20" i="53" s="1"/>
  <c r="N21" i="53" s="1"/>
  <c r="N22" i="53" s="1"/>
  <c r="M18" i="53"/>
  <c r="M20" i="53" s="1"/>
  <c r="M21" i="53" s="1"/>
  <c r="M22" i="53" s="1"/>
  <c r="L18" i="53"/>
  <c r="L20" i="53" s="1"/>
  <c r="L21" i="53" s="1"/>
  <c r="L22" i="53" s="1"/>
  <c r="K18" i="53"/>
  <c r="K20" i="53" s="1"/>
  <c r="K21" i="53" s="1"/>
  <c r="K22" i="53" s="1"/>
  <c r="J18" i="53"/>
  <c r="J20" i="53" s="1"/>
  <c r="J21" i="53" s="1"/>
  <c r="J22" i="53" s="1"/>
  <c r="F18" i="53"/>
  <c r="F20" i="53" s="1"/>
  <c r="F21" i="53" s="1"/>
  <c r="F22" i="53" s="1"/>
  <c r="E18" i="53"/>
  <c r="E20" i="53" s="1"/>
  <c r="E21" i="53" s="1"/>
  <c r="E22" i="53" s="1"/>
  <c r="D18" i="53"/>
  <c r="D20" i="53" s="1"/>
  <c r="D21" i="53" s="1"/>
  <c r="D22" i="53" s="1"/>
  <c r="C20" i="53"/>
  <c r="C21" i="53" s="1"/>
  <c r="C22" i="53" s="1"/>
  <c r="O15" i="53"/>
  <c r="O14" i="53"/>
  <c r="O18" i="53" l="1"/>
  <c r="O20" i="53" s="1"/>
  <c r="O22" i="53"/>
  <c r="D10" i="53" s="1"/>
  <c r="N1" i="39" l="1"/>
  <c r="B39" i="39" l="1"/>
  <c r="C15" i="39" s="1"/>
  <c r="K16" i="38" l="1"/>
  <c r="A16" i="38"/>
  <c r="M9" i="38"/>
  <c r="G9" i="38"/>
  <c r="B18" i="38" l="1"/>
  <c r="L18" i="38" s="1"/>
  <c r="B17" i="38"/>
  <c r="L17" i="3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sinzai203</author>
  </authors>
  <commentList>
    <comment ref="J6" authorId="0" shapeId="0" xr:uid="{D8D4CFCD-BC53-458B-B3AA-92AD9EE0DBA1}">
      <text>
        <r>
          <rPr>
            <sz val="9"/>
            <color indexed="81"/>
            <rFont val="MS P ゴシック"/>
            <family val="3"/>
            <charset val="128"/>
          </rPr>
          <t>ドロップダウンリストあり</t>
        </r>
      </text>
    </comment>
    <comment ref="A11" authorId="0" shapeId="0" xr:uid="{282DED84-E208-4AF4-A112-C6966868D17B}">
      <text>
        <r>
          <rPr>
            <b/>
            <sz val="11"/>
            <color indexed="81"/>
            <rFont val="MS P ゴシック"/>
            <family val="3"/>
            <charset val="128"/>
          </rPr>
          <t>助成申請戸数が4戸以下の場合は利用定員数の記入不要</t>
        </r>
      </text>
    </comment>
    <comment ref="O13" authorId="0" shapeId="0" xr:uid="{F9C643E2-818E-401A-AD92-D268519701B0}">
      <text>
        <r>
          <rPr>
            <sz val="9"/>
            <color indexed="81"/>
            <rFont val="MS P ゴシック"/>
            <family val="3"/>
            <charset val="128"/>
          </rPr>
          <t>黄色の網掛け部分は直接入力不可です。</t>
        </r>
      </text>
    </comment>
    <comment ref="E19" authorId="0" shapeId="0" xr:uid="{649E3DB8-860F-4B33-847D-CCEAE73364BC}">
      <text>
        <r>
          <rPr>
            <sz val="13"/>
            <color indexed="81"/>
            <rFont val="HGP創英角ﾎﾟｯﾌﾟ体"/>
            <family val="3"/>
            <charset val="128"/>
          </rPr>
          <t xml:space="preserve">事業計画時に「未定」「休止中」の場合は宿舎別（様式1-3）を作成せず、備考欄のドロップダウンリストから未定期間を選択し、下表の未定期間に応じた金額を記入すること。
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※未定の開始は、書類提出の翌月以降となります。〈例）9/15に事業計画書を提出する場合→
「未定(10月以降)」を選択
</t>
        </r>
        <r>
          <rPr>
            <sz val="12"/>
            <color indexed="10"/>
            <rFont val="HGP創英角ﾎﾟｯﾌﾟ体"/>
            <family val="3"/>
            <charset val="128"/>
          </rPr>
          <t>なお、交付申請時は全ての宿舎において「宿舎別（第1号-3様式）」の作成が必要です。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sinzai085</author>
    <author>sinzai203</author>
  </authors>
  <commentList>
    <comment ref="O3" authorId="0" shapeId="0" xr:uid="{192347B5-F2E4-4CA8-9A7E-ADFAA8B6BCF0}">
      <text>
        <r>
          <rPr>
            <b/>
            <sz val="10"/>
            <color indexed="81"/>
            <rFont val="ＭＳ Ｐゴシック"/>
            <family val="3"/>
            <charset val="128"/>
          </rPr>
          <t>転居等による変更がある場合は、枝番〔-1、-2等〕を入力してください。</t>
        </r>
      </text>
    </comment>
    <comment ref="I4" authorId="1" shapeId="0" xr:uid="{6A76ACEB-7289-4C38-ACE9-6C6B6C39E821}">
      <text>
        <r>
          <rPr>
            <sz val="9"/>
            <color indexed="81"/>
            <rFont val="MS P ゴシック"/>
            <family val="3"/>
            <charset val="128"/>
          </rPr>
          <t>ドロップダウンリストあり</t>
        </r>
      </text>
    </comment>
    <comment ref="J6" authorId="1" shapeId="0" xr:uid="{7F7E0F47-C920-4A4C-9FCD-4DABBF49E819}">
      <text>
        <r>
          <rPr>
            <b/>
            <sz val="12"/>
            <color indexed="81"/>
            <rFont val="ＭＳ Ｐゴシック"/>
            <family val="3"/>
            <charset val="128"/>
          </rPr>
          <t>事業計画時に「宿舎・入居者未定」もしくは「休止中」の場合は、福祉避難所別（様式1-2）で未定期間に応じた助成対象額を記入していただき、本様式は作成不要。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
なお、</t>
        </r>
        <r>
          <rPr>
            <b/>
            <sz val="11"/>
            <color indexed="10"/>
            <rFont val="ＭＳ Ｐゴシック"/>
            <family val="3"/>
            <charset val="128"/>
          </rPr>
          <t>交付申請時には、宿舎または入居者が決まっていない場合、申請できません。</t>
        </r>
      </text>
    </comment>
    <comment ref="J8" authorId="0" shapeId="0" xr:uid="{02C94769-A5DA-48D5-9A5B-ED25C4017B77}">
      <text>
        <r>
          <rPr>
            <b/>
            <sz val="11"/>
            <color indexed="81"/>
            <rFont val="ＭＳ Ｐゴシック"/>
            <family val="3"/>
            <charset val="128"/>
          </rPr>
          <t>注1：単年度事業につき、令和4年（2022年）4月1日以降の日付となります。本ファイルに添付の</t>
        </r>
        <r>
          <rPr>
            <b/>
            <sz val="11"/>
            <color indexed="10"/>
            <rFont val="ＭＳ Ｐゴシック"/>
            <family val="3"/>
            <charset val="128"/>
          </rPr>
          <t>「助成期間開始日確認シート」</t>
        </r>
        <r>
          <rPr>
            <b/>
            <sz val="11"/>
            <color indexed="81"/>
            <rFont val="ＭＳ Ｐゴシック"/>
            <family val="3"/>
            <charset val="128"/>
          </rPr>
          <t>を活用してください。</t>
        </r>
        <r>
          <rPr>
            <b/>
            <sz val="11"/>
            <color indexed="10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ＭＳ Ｐゴシック"/>
            <family val="3"/>
            <charset val="128"/>
          </rPr>
          <t>助成期間の開始日は
  ①雇用確認書の採用日（入職日）
  ②賃貸借契約書の契約期間の開始日
  ③住民票の住定日（転入日、転居日等）
  ④福祉避難所協定等締結日
①～④の一番遅い日の翌月初日からとなります。
ただし、継続宿舎（令和2年度以降に助成実績のある宿舎番号）においては、日割りが認められており①～③の一番遅い日が開始日となります。日割り額の算出は本ファイルに添付の</t>
        </r>
        <r>
          <rPr>
            <b/>
            <sz val="11"/>
            <color indexed="10"/>
            <rFont val="ＭＳ Ｐゴシック"/>
            <family val="3"/>
            <charset val="128"/>
          </rPr>
          <t>「日割り計算シート」</t>
        </r>
        <r>
          <rPr>
            <sz val="11"/>
            <color indexed="81"/>
            <rFont val="ＭＳ Ｐゴシック"/>
            <family val="3"/>
            <charset val="128"/>
          </rPr>
          <t xml:space="preserve">を活用してください。
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注2：年月日は、西暦（例：2022/4/1）で入力してください。和暦に変換されます。年月日の区切りは"／"スラッシュを使用してください。変換されない場合は、和暦で入力してください。
</t>
        </r>
      </text>
    </comment>
    <comment ref="P8" authorId="1" shapeId="0" xr:uid="{CA419986-3B22-45E9-8DA3-35D9A82E1BA2}">
      <text>
        <r>
          <rPr>
            <b/>
            <sz val="9"/>
            <color indexed="81"/>
            <rFont val="MS P ゴシック"/>
            <family val="3"/>
            <charset val="128"/>
          </rPr>
          <t>関数あり</t>
        </r>
      </text>
    </comment>
    <comment ref="N16" authorId="1" shapeId="0" xr:uid="{7AF9271D-C00F-4112-8D0B-F483F848458F}">
      <text>
        <r>
          <rPr>
            <sz val="11"/>
            <color indexed="81"/>
            <rFont val="MS P ゴシック"/>
            <family val="3"/>
            <charset val="128"/>
          </rPr>
          <t>礼金・更新料の支払額＆助成期間を入力しても月々に反映されない場合は、財団までご連絡ください。</t>
        </r>
      </text>
    </comment>
    <comment ref="O22" authorId="0" shapeId="0" xr:uid="{D991ED1B-CCC9-4FAA-B574-10C77235EA34}">
      <text>
        <r>
          <rPr>
            <sz val="11"/>
            <color indexed="81"/>
            <rFont val="ＭＳ Ｐゴシック"/>
            <family val="3"/>
            <charset val="128"/>
          </rPr>
          <t>黄色の網掛け部分は直接入力不可です。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sinzai203</author>
  </authors>
  <commentList>
    <comment ref="A8" authorId="0" shapeId="0" xr:uid="{03653819-6A30-43F8-9F4A-0BFB38148293}">
      <text>
        <r>
          <rPr>
            <sz val="9"/>
            <color indexed="81"/>
            <rFont val="MS P ゴシック"/>
            <family val="3"/>
            <charset val="128"/>
          </rPr>
          <t>ドロップダウンリストより選択してください。</t>
        </r>
      </text>
    </comment>
    <comment ref="A14" authorId="0" shapeId="0" xr:uid="{65B28C4C-757E-496F-8C4C-A1BB24068280}">
      <text>
        <r>
          <rPr>
            <sz val="9"/>
            <color indexed="81"/>
            <rFont val="MS P ゴシック"/>
            <family val="3"/>
            <charset val="128"/>
          </rPr>
          <t>西暦で2022/4/15のようにｽﾗｯｼｭ(/)を使用して記入してください。</t>
        </r>
      </text>
    </comment>
    <comment ref="H14" authorId="0" shapeId="0" xr:uid="{F37232A1-7A0F-4786-BFE4-E15A466BD34E}">
      <text>
        <r>
          <rPr>
            <sz val="9"/>
            <color indexed="81"/>
            <rFont val="MS P ゴシック"/>
            <family val="3"/>
            <charset val="128"/>
          </rPr>
          <t>西暦で2022/4/15のようにｽﾗｯｼｭ(/)を使用して記入してください。</t>
        </r>
      </text>
    </comment>
    <comment ref="A19" authorId="0" shapeId="0" xr:uid="{8C1766F5-A90C-46EB-8B0B-21E0117BF8F7}">
      <text>
        <r>
          <rPr>
            <sz val="9"/>
            <color indexed="81"/>
            <rFont val="MS P ゴシック"/>
            <family val="3"/>
            <charset val="128"/>
          </rPr>
          <t>西暦で2022/4/15のようにｽﾗｯｼｭ(/)を使用して記入してください。</t>
        </r>
      </text>
    </comment>
    <comment ref="H19" authorId="0" shapeId="0" xr:uid="{9FCC7D8F-6E81-4A33-979A-66A60F297289}">
      <text>
        <r>
          <rPr>
            <sz val="9"/>
            <color indexed="81"/>
            <rFont val="MS P ゴシック"/>
            <family val="3"/>
            <charset val="128"/>
          </rPr>
          <t>西暦で2022/4/15のようにｽﾗｯｼｭ(/)を使用して記入してください。</t>
        </r>
      </text>
    </comment>
  </commentList>
</comments>
</file>

<file path=xl/sharedStrings.xml><?xml version="1.0" encoding="utf-8"?>
<sst xmlns="http://schemas.openxmlformats.org/spreadsheetml/2006/main" count="177" uniqueCount="165">
  <si>
    <t>備考</t>
    <rPh sb="0" eb="2">
      <t>ビコウ</t>
    </rPh>
    <phoneticPr fontId="7"/>
  </si>
  <si>
    <t>公益財団法人東京都福祉保健財団 理事長 殿</t>
    <rPh sb="0" eb="2">
      <t>コウエキ</t>
    </rPh>
    <rPh sb="2" eb="4">
      <t>ザイダン</t>
    </rPh>
    <rPh sb="4" eb="6">
      <t>ホウジン</t>
    </rPh>
    <rPh sb="6" eb="9">
      <t>トウキョウト</t>
    </rPh>
    <rPh sb="9" eb="11">
      <t>フクシ</t>
    </rPh>
    <rPh sb="11" eb="13">
      <t>ホケン</t>
    </rPh>
    <rPh sb="13" eb="15">
      <t>ザイダン</t>
    </rPh>
    <rPh sb="16" eb="19">
      <t>リジチョウ</t>
    </rPh>
    <rPh sb="20" eb="21">
      <t>ドノ</t>
    </rPh>
    <phoneticPr fontId="7"/>
  </si>
  <si>
    <t>法 人 名</t>
    <rPh sb="0" eb="1">
      <t>ホウ</t>
    </rPh>
    <rPh sb="2" eb="3">
      <t>ヒト</t>
    </rPh>
    <rPh sb="4" eb="5">
      <t>メイ</t>
    </rPh>
    <phoneticPr fontId="7"/>
  </si>
  <si>
    <t>円</t>
    <rPh sb="0" eb="1">
      <t>エン</t>
    </rPh>
    <phoneticPr fontId="7"/>
  </si>
  <si>
    <t>公益財団法人東京都福祉保健財団 理事長 殿</t>
    <rPh sb="0" eb="6">
      <t>コウザイ</t>
    </rPh>
    <rPh sb="6" eb="15">
      <t>トウキョウトフクシホケンザイダン</t>
    </rPh>
    <rPh sb="16" eb="19">
      <t>リジチョウ</t>
    </rPh>
    <rPh sb="20" eb="21">
      <t>ドノ</t>
    </rPh>
    <phoneticPr fontId="7"/>
  </si>
  <si>
    <t>宿舎番号</t>
    <rPh sb="0" eb="2">
      <t>シュクシャ</t>
    </rPh>
    <rPh sb="2" eb="4">
      <t>バンゴウ</t>
    </rPh>
    <phoneticPr fontId="7"/>
  </si>
  <si>
    <t>入居者氏名</t>
    <rPh sb="0" eb="3">
      <t>ニュウキョシャ</t>
    </rPh>
    <rPh sb="3" eb="5">
      <t>シメイ</t>
    </rPh>
    <phoneticPr fontId="7"/>
  </si>
  <si>
    <t>助成期間</t>
    <rPh sb="0" eb="2">
      <t>ジョセイ</t>
    </rPh>
    <rPh sb="2" eb="4">
      <t>キカン</t>
    </rPh>
    <phoneticPr fontId="7"/>
  </si>
  <si>
    <t>開始日</t>
    <rPh sb="0" eb="3">
      <t>カイシビ</t>
    </rPh>
    <phoneticPr fontId="7"/>
  </si>
  <si>
    <t>1  助成対象額</t>
    <rPh sb="3" eb="5">
      <t>ジョセイ</t>
    </rPh>
    <rPh sb="5" eb="7">
      <t>タイショウ</t>
    </rPh>
    <rPh sb="7" eb="8">
      <t>ガク</t>
    </rPh>
    <phoneticPr fontId="7"/>
  </si>
  <si>
    <t>金</t>
    <rPh sb="0" eb="1">
      <t>キン</t>
    </rPh>
    <phoneticPr fontId="7"/>
  </si>
  <si>
    <t>終了日</t>
    <rPh sb="0" eb="3">
      <t>シュウリョウビ</t>
    </rPh>
    <phoneticPr fontId="7"/>
  </si>
  <si>
    <t>2  内訳</t>
    <rPh sb="3" eb="5">
      <t>ウチワケ</t>
    </rPh>
    <phoneticPr fontId="7"/>
  </si>
  <si>
    <t>種別</t>
    <rPh sb="0" eb="2">
      <t>シュベツ</t>
    </rPh>
    <phoneticPr fontId="7"/>
  </si>
  <si>
    <t>4月分</t>
    <rPh sb="1" eb="2">
      <t>ガツ</t>
    </rPh>
    <rPh sb="2" eb="3">
      <t>ブン</t>
    </rPh>
    <phoneticPr fontId="7"/>
  </si>
  <si>
    <t>5月分</t>
    <rPh sb="1" eb="2">
      <t>ガツ</t>
    </rPh>
    <rPh sb="2" eb="3">
      <t>ブン</t>
    </rPh>
    <phoneticPr fontId="7"/>
  </si>
  <si>
    <t>6月分</t>
    <rPh sb="1" eb="2">
      <t>ガツ</t>
    </rPh>
    <rPh sb="2" eb="3">
      <t>ブン</t>
    </rPh>
    <phoneticPr fontId="7"/>
  </si>
  <si>
    <t>7月分</t>
    <rPh sb="1" eb="2">
      <t>ガツ</t>
    </rPh>
    <rPh sb="2" eb="3">
      <t>ブン</t>
    </rPh>
    <phoneticPr fontId="7"/>
  </si>
  <si>
    <t>8月分</t>
    <rPh sb="2" eb="3">
      <t>ブン</t>
    </rPh>
    <phoneticPr fontId="7"/>
  </si>
  <si>
    <t>9月分</t>
    <rPh sb="2" eb="3">
      <t>ブン</t>
    </rPh>
    <phoneticPr fontId="7"/>
  </si>
  <si>
    <t>10月分</t>
    <rPh sb="3" eb="4">
      <t>ブン</t>
    </rPh>
    <phoneticPr fontId="7"/>
  </si>
  <si>
    <t>11月分</t>
    <rPh sb="3" eb="4">
      <t>ブン</t>
    </rPh>
    <phoneticPr fontId="7"/>
  </si>
  <si>
    <t>12月分</t>
    <rPh sb="3" eb="4">
      <t>ブン</t>
    </rPh>
    <phoneticPr fontId="7"/>
  </si>
  <si>
    <t>2月分</t>
    <rPh sb="2" eb="3">
      <t>ブン</t>
    </rPh>
    <phoneticPr fontId="7"/>
  </si>
  <si>
    <t>3月分</t>
    <rPh sb="2" eb="3">
      <t>ブン</t>
    </rPh>
    <phoneticPr fontId="7"/>
  </si>
  <si>
    <t>合計  （円）</t>
    <rPh sb="0" eb="2">
      <t>ゴウケイ</t>
    </rPh>
    <rPh sb="5" eb="6">
      <t>エン</t>
    </rPh>
    <phoneticPr fontId="7"/>
  </si>
  <si>
    <t>賃借料</t>
    <rPh sb="0" eb="1">
      <t>チン</t>
    </rPh>
    <rPh sb="1" eb="2">
      <t>シャク</t>
    </rPh>
    <rPh sb="2" eb="3">
      <t>リョウ</t>
    </rPh>
    <phoneticPr fontId="7"/>
  </si>
  <si>
    <t>共益費（管理費）</t>
    <rPh sb="0" eb="3">
      <t>キョウエキヒ</t>
    </rPh>
    <rPh sb="4" eb="7">
      <t>カンリヒ</t>
    </rPh>
    <phoneticPr fontId="7"/>
  </si>
  <si>
    <t>礼金または更新料</t>
    <rPh sb="0" eb="2">
      <t>レイキン</t>
    </rPh>
    <rPh sb="5" eb="8">
      <t>コウシンリョウ</t>
    </rPh>
    <phoneticPr fontId="7"/>
  </si>
  <si>
    <t>－</t>
    <phoneticPr fontId="7"/>
  </si>
  <si>
    <t>助成対象額   ｄ×7/8
 （1,000円未満切捨）</t>
    <rPh sb="0" eb="2">
      <t>ジョセイ</t>
    </rPh>
    <rPh sb="2" eb="4">
      <t>タイショウ</t>
    </rPh>
    <rPh sb="4" eb="5">
      <t>ガク</t>
    </rPh>
    <rPh sb="21" eb="22">
      <t>エン</t>
    </rPh>
    <rPh sb="22" eb="24">
      <t>ミマン</t>
    </rPh>
    <rPh sb="24" eb="26">
      <t>キリス</t>
    </rPh>
    <phoneticPr fontId="7"/>
  </si>
  <si>
    <t>サービス
種別コード</t>
    <rPh sb="5" eb="7">
      <t>シュベツ</t>
    </rPh>
    <phoneticPr fontId="21"/>
  </si>
  <si>
    <t>Ａ</t>
    <phoneticPr fontId="21"/>
  </si>
  <si>
    <t>Ｂ</t>
    <phoneticPr fontId="21"/>
  </si>
  <si>
    <t>Ｃ</t>
    <phoneticPr fontId="21"/>
  </si>
  <si>
    <t>Ｄ</t>
    <phoneticPr fontId="21"/>
  </si>
  <si>
    <t>Ｅ</t>
    <phoneticPr fontId="21"/>
  </si>
  <si>
    <t>Ｆ</t>
    <phoneticPr fontId="21"/>
  </si>
  <si>
    <t>Ｇ</t>
    <phoneticPr fontId="21"/>
  </si>
  <si>
    <t>Ｈ</t>
    <phoneticPr fontId="21"/>
  </si>
  <si>
    <t>Ｉ</t>
    <phoneticPr fontId="21"/>
  </si>
  <si>
    <t>Ｊ</t>
    <phoneticPr fontId="21"/>
  </si>
  <si>
    <t>Ｋ</t>
    <phoneticPr fontId="21"/>
  </si>
  <si>
    <t>合計</t>
    <rPh sb="0" eb="2">
      <t>ゴウケイ</t>
    </rPh>
    <phoneticPr fontId="21"/>
  </si>
  <si>
    <t>今年度申請上限戸数</t>
    <rPh sb="0" eb="3">
      <t>コンネンド</t>
    </rPh>
    <rPh sb="3" eb="5">
      <t>シンセイ</t>
    </rPh>
    <rPh sb="5" eb="7">
      <t>ジョウゲン</t>
    </rPh>
    <rPh sb="7" eb="8">
      <t>コ</t>
    </rPh>
    <rPh sb="8" eb="9">
      <t>カズ</t>
    </rPh>
    <phoneticPr fontId="21"/>
  </si>
  <si>
    <t>1. 助成対象額</t>
    <rPh sb="3" eb="5">
      <t>ジョセイ</t>
    </rPh>
    <rPh sb="5" eb="7">
      <t>タイショウ</t>
    </rPh>
    <rPh sb="7" eb="8">
      <t>ガク</t>
    </rPh>
    <phoneticPr fontId="21"/>
  </si>
  <si>
    <t>円</t>
    <rPh sb="0" eb="1">
      <t>エン</t>
    </rPh>
    <phoneticPr fontId="21"/>
  </si>
  <si>
    <t>2. 内訳</t>
    <rPh sb="3" eb="5">
      <t>ウチワケ</t>
    </rPh>
    <phoneticPr fontId="21"/>
  </si>
  <si>
    <t>宿舎番号</t>
    <rPh sb="0" eb="2">
      <t>シュクシャ</t>
    </rPh>
    <rPh sb="2" eb="4">
      <t>バンゴウ</t>
    </rPh>
    <phoneticPr fontId="21"/>
  </si>
  <si>
    <t>助成対象額（円）</t>
    <rPh sb="0" eb="2">
      <t>ジョセイ</t>
    </rPh>
    <rPh sb="2" eb="4">
      <t>タイショウ</t>
    </rPh>
    <rPh sb="4" eb="5">
      <t>ガク</t>
    </rPh>
    <rPh sb="6" eb="7">
      <t>エン</t>
    </rPh>
    <phoneticPr fontId="21"/>
  </si>
  <si>
    <t>【種別コード】</t>
    <rPh sb="1" eb="3">
      <t>シュベツ</t>
    </rPh>
    <phoneticPr fontId="21"/>
  </si>
  <si>
    <t>定員合計数</t>
    <rPh sb="0" eb="2">
      <t>テイイン</t>
    </rPh>
    <rPh sb="2" eb="4">
      <t>ゴウケイ</t>
    </rPh>
    <rPh sb="4" eb="5">
      <t>スウ</t>
    </rPh>
    <phoneticPr fontId="7"/>
  </si>
  <si>
    <t>0～40</t>
    <phoneticPr fontId="7"/>
  </si>
  <si>
    <t>51～60</t>
    <phoneticPr fontId="7"/>
  </si>
  <si>
    <t>61～70</t>
    <phoneticPr fontId="7"/>
  </si>
  <si>
    <t>71～80</t>
    <phoneticPr fontId="7"/>
  </si>
  <si>
    <t>91～100</t>
    <phoneticPr fontId="7"/>
  </si>
  <si>
    <t>101～110</t>
    <phoneticPr fontId="7"/>
  </si>
  <si>
    <t>111～120</t>
    <phoneticPr fontId="7"/>
  </si>
  <si>
    <t>121～130</t>
    <phoneticPr fontId="7"/>
  </si>
  <si>
    <t>131～140</t>
    <phoneticPr fontId="7"/>
  </si>
  <si>
    <t>141～150</t>
    <phoneticPr fontId="7"/>
  </si>
  <si>
    <t>151～160</t>
    <phoneticPr fontId="7"/>
  </si>
  <si>
    <t>161～170</t>
    <phoneticPr fontId="7"/>
  </si>
  <si>
    <t>171～180</t>
    <phoneticPr fontId="7"/>
  </si>
  <si>
    <t>181～190</t>
    <phoneticPr fontId="7"/>
  </si>
  <si>
    <t>191～</t>
    <phoneticPr fontId="7"/>
  </si>
  <si>
    <t>申請上限
戸数</t>
    <rPh sb="0" eb="2">
      <t>シンセイ</t>
    </rPh>
    <rPh sb="2" eb="4">
      <t>ジョウゲン</t>
    </rPh>
    <rPh sb="5" eb="7">
      <t>コスウ</t>
    </rPh>
    <phoneticPr fontId="7"/>
  </si>
  <si>
    <t>1月分</t>
    <rPh sb="1" eb="2">
      <t>ガツ</t>
    </rPh>
    <rPh sb="2" eb="3">
      <t>ブン</t>
    </rPh>
    <phoneticPr fontId="7"/>
  </si>
  <si>
    <t>枝番号</t>
    <rPh sb="0" eb="1">
      <t>エダ</t>
    </rPh>
    <rPh sb="1" eb="2">
      <t>バン</t>
    </rPh>
    <rPh sb="2" eb="3">
      <t>ゴウ</t>
    </rPh>
    <phoneticPr fontId="7"/>
  </si>
  <si>
    <t>備     考</t>
    <rPh sb="0" eb="1">
      <t>ビ</t>
    </rPh>
    <rPh sb="6" eb="7">
      <t>コウ</t>
    </rPh>
    <phoneticPr fontId="21"/>
  </si>
  <si>
    <t>未定（7月以降）</t>
    <rPh sb="0" eb="2">
      <t>ミテイ</t>
    </rPh>
    <rPh sb="4" eb="5">
      <t>ガツ</t>
    </rPh>
    <rPh sb="5" eb="7">
      <t>イコウ</t>
    </rPh>
    <phoneticPr fontId="7"/>
  </si>
  <si>
    <t>未定（8月以降）</t>
    <rPh sb="0" eb="2">
      <t>ミテイ</t>
    </rPh>
    <rPh sb="4" eb="5">
      <t>ガツ</t>
    </rPh>
    <rPh sb="5" eb="7">
      <t>イコウ</t>
    </rPh>
    <phoneticPr fontId="7"/>
  </si>
  <si>
    <t>未定（9月以降）</t>
    <rPh sb="0" eb="2">
      <t>ミテイ</t>
    </rPh>
    <rPh sb="4" eb="5">
      <t>ガツ</t>
    </rPh>
    <rPh sb="5" eb="7">
      <t>イコウ</t>
    </rPh>
    <phoneticPr fontId="7"/>
  </si>
  <si>
    <t>未定（10月以降）</t>
    <rPh sb="0" eb="2">
      <t>ミテイ</t>
    </rPh>
    <rPh sb="5" eb="6">
      <t>ガツ</t>
    </rPh>
    <rPh sb="6" eb="8">
      <t>イコウ</t>
    </rPh>
    <phoneticPr fontId="7"/>
  </si>
  <si>
    <t>未定（11月以降）</t>
    <rPh sb="0" eb="2">
      <t>ミテイ</t>
    </rPh>
    <rPh sb="5" eb="6">
      <t>ガツ</t>
    </rPh>
    <rPh sb="6" eb="8">
      <t>イコウ</t>
    </rPh>
    <phoneticPr fontId="7"/>
  </si>
  <si>
    <t>未定（12月以降）</t>
    <rPh sb="0" eb="2">
      <t>ミテイ</t>
    </rPh>
    <rPh sb="5" eb="6">
      <t>ガツ</t>
    </rPh>
    <rPh sb="6" eb="8">
      <t>イコウ</t>
    </rPh>
    <phoneticPr fontId="7"/>
  </si>
  <si>
    <t>未定（1月以降）</t>
    <rPh sb="0" eb="2">
      <t>ミテイ</t>
    </rPh>
    <rPh sb="4" eb="5">
      <t>ガツ</t>
    </rPh>
    <rPh sb="5" eb="7">
      <t>イコウ</t>
    </rPh>
    <phoneticPr fontId="7"/>
  </si>
  <si>
    <t>休止中</t>
    <rPh sb="0" eb="3">
      <t>キュウシチュウ</t>
    </rPh>
    <phoneticPr fontId="7"/>
  </si>
  <si>
    <t>支払額
（円）</t>
    <rPh sb="0" eb="1">
      <t>シ</t>
    </rPh>
    <rPh sb="1" eb="2">
      <t>バライ</t>
    </rPh>
    <rPh sb="2" eb="3">
      <t>ガク</t>
    </rPh>
    <rPh sb="5" eb="6">
      <t>エン</t>
    </rPh>
    <phoneticPr fontId="7"/>
  </si>
  <si>
    <t>81～90</t>
    <phoneticPr fontId="7"/>
  </si>
  <si>
    <t>＊同一宿舎に対象者が複数居住している場合は、下欄
  または備考欄に氏名と助成期間を記入してください。</t>
    <rPh sb="1" eb="3">
      <t>ドウイツ</t>
    </rPh>
    <rPh sb="3" eb="5">
      <t>シュクシャ</t>
    </rPh>
    <rPh sb="6" eb="9">
      <t>タイショウシャ</t>
    </rPh>
    <rPh sb="10" eb="12">
      <t>フクスウ</t>
    </rPh>
    <rPh sb="12" eb="14">
      <t>キョジュウ</t>
    </rPh>
    <rPh sb="18" eb="20">
      <t>バアイ</t>
    </rPh>
    <rPh sb="22" eb="24">
      <t>カラン</t>
    </rPh>
    <rPh sb="30" eb="32">
      <t>ビコウ</t>
    </rPh>
    <rPh sb="32" eb="33">
      <t>ラン</t>
    </rPh>
    <rPh sb="34" eb="36">
      <t>シメイ</t>
    </rPh>
    <rPh sb="37" eb="39">
      <t>ジョセイ</t>
    </rPh>
    <rPh sb="39" eb="41">
      <t>キカン</t>
    </rPh>
    <rPh sb="42" eb="44">
      <t>キニュウ</t>
    </rPh>
    <phoneticPr fontId="7"/>
  </si>
  <si>
    <t>利用定員数</t>
    <rPh sb="0" eb="2">
      <t>リヨウ</t>
    </rPh>
    <rPh sb="2" eb="4">
      <t>テイイン</t>
    </rPh>
    <rPh sb="4" eb="5">
      <t>スウ</t>
    </rPh>
    <phoneticPr fontId="7"/>
  </si>
  <si>
    <t>を入力してください</t>
    <rPh sb="1" eb="3">
      <t>ニュウリョク</t>
    </rPh>
    <phoneticPr fontId="29"/>
  </si>
  <si>
    <t>①日割り計算をする月の期間を入力してください。</t>
    <rPh sb="1" eb="3">
      <t>ヒワ</t>
    </rPh>
    <rPh sb="4" eb="6">
      <t>ケイサン</t>
    </rPh>
    <rPh sb="9" eb="10">
      <t>ツキ</t>
    </rPh>
    <rPh sb="11" eb="13">
      <t>キカン</t>
    </rPh>
    <rPh sb="14" eb="16">
      <t>ニュウリョク</t>
    </rPh>
    <phoneticPr fontId="29"/>
  </si>
  <si>
    <t>期間</t>
    <rPh sb="0" eb="2">
      <t>キカン</t>
    </rPh>
    <phoneticPr fontId="29"/>
  </si>
  <si>
    <t>月</t>
    <rPh sb="0" eb="1">
      <t>ガツ</t>
    </rPh>
    <phoneticPr fontId="29"/>
  </si>
  <si>
    <t>日</t>
    <rPh sb="0" eb="1">
      <t>ニチ</t>
    </rPh>
    <phoneticPr fontId="29"/>
  </si>
  <si>
    <t>～</t>
    <phoneticPr fontId="29"/>
  </si>
  <si>
    <t>居住日数</t>
    <rPh sb="0" eb="2">
      <t>キョジュウ</t>
    </rPh>
    <rPh sb="2" eb="4">
      <t>ニッスウ</t>
    </rPh>
    <phoneticPr fontId="29"/>
  </si>
  <si>
    <t>②1ヶ月の賃料と共益費を入力してください。</t>
    <rPh sb="3" eb="4">
      <t>ゲツ</t>
    </rPh>
    <rPh sb="5" eb="7">
      <t>チンリョウ</t>
    </rPh>
    <rPh sb="8" eb="11">
      <t>キョウエキヒ</t>
    </rPh>
    <rPh sb="12" eb="14">
      <t>ニュウリョク</t>
    </rPh>
    <phoneticPr fontId="29"/>
  </si>
  <si>
    <t>賃料</t>
    <rPh sb="0" eb="2">
      <t>チンリョウ</t>
    </rPh>
    <phoneticPr fontId="29"/>
  </si>
  <si>
    <t>共益費</t>
    <rPh sb="0" eb="3">
      <t>キョウエキヒ</t>
    </rPh>
    <phoneticPr fontId="29"/>
  </si>
  <si>
    <t>③対象月の実際に支払った額がわかれば入力してください。</t>
    <rPh sb="1" eb="3">
      <t>タイショウ</t>
    </rPh>
    <rPh sb="3" eb="4">
      <t>ツキ</t>
    </rPh>
    <rPh sb="5" eb="7">
      <t>ジッサイ</t>
    </rPh>
    <rPh sb="8" eb="10">
      <t>シハラ</t>
    </rPh>
    <rPh sb="12" eb="13">
      <t>ガク</t>
    </rPh>
    <rPh sb="18" eb="20">
      <t>ニュウリョク</t>
    </rPh>
    <phoneticPr fontId="29"/>
  </si>
  <si>
    <t>日割額</t>
    <rPh sb="0" eb="2">
      <t>ヒワリ</t>
    </rPh>
    <rPh sb="2" eb="3">
      <t>ガク</t>
    </rPh>
    <phoneticPr fontId="29"/>
  </si>
  <si>
    <r>
      <t>実支払額</t>
    </r>
    <r>
      <rPr>
        <sz val="10"/>
        <color theme="1"/>
        <rFont val="ＭＳ Ｐゴシック"/>
        <family val="3"/>
        <charset val="128"/>
        <scheme val="minor"/>
      </rPr>
      <t>（不明な場合は空欄）</t>
    </r>
    <rPh sb="0" eb="1">
      <t>ジツ</t>
    </rPh>
    <rPh sb="1" eb="3">
      <t>シハライ</t>
    </rPh>
    <rPh sb="3" eb="4">
      <t>ガク</t>
    </rPh>
    <rPh sb="5" eb="7">
      <t>フメイ</t>
    </rPh>
    <rPh sb="8" eb="10">
      <t>バアイ</t>
    </rPh>
    <rPh sb="11" eb="13">
      <t>クウラン</t>
    </rPh>
    <phoneticPr fontId="29"/>
  </si>
  <si>
    <t>様式転記内容</t>
    <phoneticPr fontId="29"/>
  </si>
  <si>
    <t xml:space="preserve"> 比較して少ない金額</t>
    <rPh sb="1" eb="3">
      <t>ヒカク</t>
    </rPh>
    <rPh sb="5" eb="6">
      <t>スク</t>
    </rPh>
    <rPh sb="8" eb="10">
      <t>キンガク</t>
    </rPh>
    <phoneticPr fontId="29"/>
  </si>
  <si>
    <t>事業計画書（福祉避難所別）</t>
    <phoneticPr fontId="7"/>
  </si>
  <si>
    <t>未定（7月以降）</t>
    <rPh sb="0" eb="2">
      <t>ミテイ</t>
    </rPh>
    <rPh sb="4" eb="7">
      <t>ガツイコウ</t>
    </rPh>
    <phoneticPr fontId="7"/>
  </si>
  <si>
    <t>未定（8月以降）</t>
    <rPh sb="0" eb="2">
      <t>ミテイ</t>
    </rPh>
    <rPh sb="4" eb="7">
      <t>ガツイコウ</t>
    </rPh>
    <phoneticPr fontId="7"/>
  </si>
  <si>
    <t>未定（9月以降）</t>
    <rPh sb="0" eb="2">
      <t>ミテイ</t>
    </rPh>
    <rPh sb="4" eb="7">
      <t>ガツイコウ</t>
    </rPh>
    <phoneticPr fontId="7"/>
  </si>
  <si>
    <t>未定（10月以降）</t>
    <rPh sb="0" eb="2">
      <t>ミテイ</t>
    </rPh>
    <rPh sb="5" eb="8">
      <t>ガツイコウ</t>
    </rPh>
    <phoneticPr fontId="7"/>
  </si>
  <si>
    <t>未定（11月以降）</t>
    <rPh sb="0" eb="2">
      <t>ミテイ</t>
    </rPh>
    <rPh sb="5" eb="8">
      <t>ガツイコウ</t>
    </rPh>
    <phoneticPr fontId="7"/>
  </si>
  <si>
    <t>未定（12月以降）</t>
    <rPh sb="0" eb="2">
      <t>ミテイ</t>
    </rPh>
    <rPh sb="5" eb="8">
      <t>ガツイコウ</t>
    </rPh>
    <phoneticPr fontId="7"/>
  </si>
  <si>
    <t>未定（1月以降）</t>
    <rPh sb="0" eb="2">
      <t>ミテイ</t>
    </rPh>
    <rPh sb="4" eb="7">
      <t>ガツイコウ</t>
    </rPh>
    <phoneticPr fontId="7"/>
  </si>
  <si>
    <t>未定（2月以降）</t>
    <rPh sb="0" eb="2">
      <t>ミテイ</t>
    </rPh>
    <rPh sb="4" eb="7">
      <t>ガツイコウ</t>
    </rPh>
    <phoneticPr fontId="7"/>
  </si>
  <si>
    <t>未定（2月以降）</t>
    <rPh sb="0" eb="2">
      <t>ミテイ</t>
    </rPh>
    <rPh sb="4" eb="5">
      <t>ガツ</t>
    </rPh>
    <rPh sb="5" eb="7">
      <t>イコウ</t>
    </rPh>
    <phoneticPr fontId="7"/>
  </si>
  <si>
    <t>未定期間</t>
    <rPh sb="0" eb="2">
      <t>ミテイ</t>
    </rPh>
    <rPh sb="2" eb="4">
      <t>キカン</t>
    </rPh>
    <phoneticPr fontId="7"/>
  </si>
  <si>
    <t>未定（3月以降）</t>
    <rPh sb="0" eb="2">
      <t>ミテイ</t>
    </rPh>
    <rPh sb="4" eb="7">
      <t>ガツイコウ</t>
    </rPh>
    <phoneticPr fontId="7"/>
  </si>
  <si>
    <t>未定（3月以降）</t>
    <rPh sb="0" eb="2">
      <t>ミテイ</t>
    </rPh>
    <rPh sb="4" eb="5">
      <t>ガツ</t>
    </rPh>
    <rPh sb="5" eb="7">
      <t>イコウ</t>
    </rPh>
    <phoneticPr fontId="7"/>
  </si>
  <si>
    <t xml:space="preserve">令和4年度 東京都介護職員宿舎借り上げ支援事業  </t>
    <rPh sb="0" eb="2">
      <t>レイワ</t>
    </rPh>
    <rPh sb="3" eb="5">
      <t>ネンド</t>
    </rPh>
    <rPh sb="6" eb="9">
      <t>トウキョウト</t>
    </rPh>
    <rPh sb="9" eb="13">
      <t>カイ</t>
    </rPh>
    <rPh sb="13" eb="21">
      <t>シカ</t>
    </rPh>
    <rPh sb="21" eb="23">
      <t>ジギョウ</t>
    </rPh>
    <phoneticPr fontId="7"/>
  </si>
  <si>
    <t xml:space="preserve">所  在  地 </t>
    <rPh sb="0" eb="1">
      <t>トコロ</t>
    </rPh>
    <rPh sb="3" eb="4">
      <t>ザイ</t>
    </rPh>
    <rPh sb="6" eb="7">
      <t>チ</t>
    </rPh>
    <phoneticPr fontId="7"/>
  </si>
  <si>
    <t>福祉避難所名</t>
    <rPh sb="0" eb="6">
      <t>フクシヒナンジョメイ</t>
    </rPh>
    <phoneticPr fontId="7"/>
  </si>
  <si>
    <t>〔介護・福祉避難所〕令和4年度</t>
    <rPh sb="1" eb="3">
      <t>カイゴ</t>
    </rPh>
    <rPh sb="4" eb="9">
      <t>フクシヒナンジョ</t>
    </rPh>
    <rPh sb="10" eb="12">
      <t>レイワ</t>
    </rPh>
    <rPh sb="13" eb="15">
      <t>ネンド</t>
    </rPh>
    <phoneticPr fontId="7"/>
  </si>
  <si>
    <t>※事業所が複数ある場合は、事業所毎に本書を作成してください。</t>
    <phoneticPr fontId="7"/>
  </si>
  <si>
    <t>※ この申請書は、宿舎一戸につき一枚作成してください。なお、宿舎・入居者に変更があった場合には、別葉（宿舎別）を作成してください。</t>
    <phoneticPr fontId="7"/>
  </si>
  <si>
    <t>〔介護・福祉避難所〕令和4年度</t>
    <phoneticPr fontId="7"/>
  </si>
  <si>
    <r>
      <t>５戸以上申請する場合は下表に記入してください。</t>
    </r>
    <r>
      <rPr>
        <u/>
        <sz val="10"/>
        <color theme="1"/>
        <rFont val="ＭＳ Ｐゴシック"/>
        <family val="3"/>
        <charset val="128"/>
      </rPr>
      <t>（４戸以下の申請の場合は記入不要です）</t>
    </r>
    <r>
      <rPr>
        <sz val="10"/>
        <color theme="1"/>
        <rFont val="ＭＳ Ｐゴシック"/>
        <family val="2"/>
        <charset val="128"/>
      </rPr>
      <t xml:space="preserve">
同一所在地内のサービス種別毎に利用定員数を記入してください。定員のないサービスは一律「0」と記入してください。
（サービス種別コードは下記を参照してください。）</t>
    </r>
    <rPh sb="1" eb="2">
      <t>コ</t>
    </rPh>
    <rPh sb="2" eb="4">
      <t>イジョウ</t>
    </rPh>
    <rPh sb="4" eb="6">
      <t>シンセイ</t>
    </rPh>
    <rPh sb="8" eb="10">
      <t>バアイ</t>
    </rPh>
    <rPh sb="11" eb="13">
      <t>カヒョウ</t>
    </rPh>
    <rPh sb="14" eb="16">
      <t>キニュウ</t>
    </rPh>
    <rPh sb="25" eb="26">
      <t>コ</t>
    </rPh>
    <rPh sb="26" eb="28">
      <t>イカ</t>
    </rPh>
    <rPh sb="29" eb="31">
      <t>シンセイ</t>
    </rPh>
    <rPh sb="32" eb="34">
      <t>バアイ</t>
    </rPh>
    <rPh sb="35" eb="37">
      <t>キニュウ</t>
    </rPh>
    <rPh sb="37" eb="39">
      <t>フヨウ</t>
    </rPh>
    <rPh sb="43" eb="45">
      <t>ドウイツ</t>
    </rPh>
    <rPh sb="45" eb="48">
      <t>ショザイチ</t>
    </rPh>
    <rPh sb="48" eb="49">
      <t>ナイ</t>
    </rPh>
    <rPh sb="54" eb="56">
      <t>シュベツ</t>
    </rPh>
    <rPh sb="56" eb="57">
      <t>マイ</t>
    </rPh>
    <rPh sb="58" eb="60">
      <t>リヨウ</t>
    </rPh>
    <rPh sb="60" eb="62">
      <t>テイイン</t>
    </rPh>
    <rPh sb="62" eb="63">
      <t>スウ</t>
    </rPh>
    <rPh sb="64" eb="66">
      <t>キニュウ</t>
    </rPh>
    <rPh sb="73" eb="75">
      <t>テイイン</t>
    </rPh>
    <rPh sb="83" eb="85">
      <t>イチリツ</t>
    </rPh>
    <rPh sb="89" eb="91">
      <t>キニュウ</t>
    </rPh>
    <rPh sb="104" eb="106">
      <t>シュベツ</t>
    </rPh>
    <rPh sb="110" eb="112">
      <t>カキ</t>
    </rPh>
    <rPh sb="113" eb="115">
      <t>サンショウ</t>
    </rPh>
    <phoneticPr fontId="21"/>
  </si>
  <si>
    <t>注：地域密着型サービス事業所及び共生型サービス事業所と、それ以外のサービスで国又は地方公共団体が設置する事業所は除きます。</t>
    <rPh sb="0" eb="1">
      <t>チュウ</t>
    </rPh>
    <rPh sb="2" eb="6">
      <t>チイキミッチャク</t>
    </rPh>
    <rPh sb="6" eb="7">
      <t>ガタ</t>
    </rPh>
    <rPh sb="11" eb="14">
      <t>ジギョウショ</t>
    </rPh>
    <rPh sb="14" eb="15">
      <t>オヨ</t>
    </rPh>
    <rPh sb="16" eb="19">
      <t>キョウセイガタ</t>
    </rPh>
    <rPh sb="23" eb="26">
      <t>ジギョウショ</t>
    </rPh>
    <rPh sb="30" eb="32">
      <t>イガイ</t>
    </rPh>
    <rPh sb="38" eb="40">
      <t>クニマタ</t>
    </rPh>
    <rPh sb="41" eb="47">
      <t>チホウコウキョウダンタイ</t>
    </rPh>
    <rPh sb="48" eb="50">
      <t>セッチ</t>
    </rPh>
    <rPh sb="52" eb="55">
      <t>ジギョウショ</t>
    </rPh>
    <rPh sb="56" eb="57">
      <t>ノゾ</t>
    </rPh>
    <phoneticPr fontId="7"/>
  </si>
  <si>
    <t>　ｋｍ</t>
    <phoneticPr fontId="7"/>
  </si>
  <si>
    <t>令和４年度 東京都介護職員宿舎借り上げ支援事業　　</t>
    <rPh sb="6" eb="9">
      <t>トウキョウト</t>
    </rPh>
    <rPh sb="9" eb="11">
      <t>カイゴ</t>
    </rPh>
    <rPh sb="11" eb="13">
      <t>ショクイン</t>
    </rPh>
    <rPh sb="13" eb="15">
      <t>シュクシャ</t>
    </rPh>
    <rPh sb="15" eb="16">
      <t>カ</t>
    </rPh>
    <rPh sb="17" eb="18">
      <t>ア</t>
    </rPh>
    <rPh sb="19" eb="21">
      <t>シエン</t>
    </rPh>
    <rPh sb="21" eb="23">
      <t>ジギョウ</t>
    </rPh>
    <phoneticPr fontId="7"/>
  </si>
  <si>
    <t>法　人　名</t>
    <phoneticPr fontId="7"/>
  </si>
  <si>
    <r>
      <t xml:space="preserve">宿舎住所
</t>
    </r>
    <r>
      <rPr>
        <sz val="9"/>
        <rFont val="ＭＳ Ｐゴシック"/>
        <family val="3"/>
        <charset val="128"/>
      </rPr>
      <t>（建物名・部屋番号も記載）</t>
    </r>
    <rPh sb="0" eb="2">
      <t>シュクシャ</t>
    </rPh>
    <rPh sb="2" eb="3">
      <t>ジュウ</t>
    </rPh>
    <rPh sb="3" eb="4">
      <t>ショ</t>
    </rPh>
    <rPh sb="6" eb="8">
      <t>タテモノ</t>
    </rPh>
    <rPh sb="8" eb="9">
      <t>ナ</t>
    </rPh>
    <rPh sb="10" eb="12">
      <t>ヘヤ</t>
    </rPh>
    <rPh sb="12" eb="14">
      <t>バンゴウ</t>
    </rPh>
    <rPh sb="15" eb="17">
      <t>キサイ</t>
    </rPh>
    <phoneticPr fontId="7"/>
  </si>
  <si>
    <t>福祉避難所から
宿舎までの距離</t>
    <rPh sb="0" eb="2">
      <t>フクシ</t>
    </rPh>
    <rPh sb="2" eb="5">
      <t>ヒナンジョ</t>
    </rPh>
    <rPh sb="8" eb="10">
      <t>シュクシャ</t>
    </rPh>
    <rPh sb="13" eb="15">
      <t>キョリ</t>
    </rPh>
    <phoneticPr fontId="7"/>
  </si>
  <si>
    <t>コード※1</t>
    <phoneticPr fontId="7"/>
  </si>
  <si>
    <r>
      <t>合計</t>
    </r>
    <r>
      <rPr>
        <b/>
        <sz val="10"/>
        <rFont val="ＭＳ Ｐゴシック"/>
        <family val="3"/>
        <charset val="128"/>
      </rPr>
      <t xml:space="preserve"> [a]</t>
    </r>
    <rPh sb="0" eb="2">
      <t>ゴウケイ</t>
    </rPh>
    <phoneticPr fontId="7"/>
  </si>
  <si>
    <r>
      <t>入居者負担額</t>
    </r>
    <r>
      <rPr>
        <b/>
        <sz val="10"/>
        <rFont val="ＭＳ Ｐゴシック"/>
        <family val="3"/>
        <charset val="128"/>
      </rPr>
      <t xml:space="preserve"> [b]</t>
    </r>
    <rPh sb="0" eb="3">
      <t>ニュウキョシャ</t>
    </rPh>
    <rPh sb="3" eb="5">
      <t>フタン</t>
    </rPh>
    <rPh sb="5" eb="6">
      <t>ガク</t>
    </rPh>
    <phoneticPr fontId="7"/>
  </si>
  <si>
    <r>
      <t>法人負担額</t>
    </r>
    <r>
      <rPr>
        <b/>
        <sz val="10"/>
        <rFont val="ＭＳ Ｐゴシック"/>
        <family val="3"/>
        <charset val="128"/>
      </rPr>
      <t xml:space="preserve"> [c]</t>
    </r>
    <r>
      <rPr>
        <sz val="10"/>
        <rFont val="ＭＳ Ｐゴシック"/>
        <family val="3"/>
        <charset val="128"/>
      </rPr>
      <t xml:space="preserve">
 （a-b）</t>
    </r>
    <rPh sb="0" eb="2">
      <t>ホウジン</t>
    </rPh>
    <rPh sb="2" eb="4">
      <t>フタン</t>
    </rPh>
    <rPh sb="4" eb="5">
      <t>ガク</t>
    </rPh>
    <phoneticPr fontId="7"/>
  </si>
  <si>
    <r>
      <t>選定額</t>
    </r>
    <r>
      <rPr>
        <b/>
        <sz val="10"/>
        <rFont val="ＭＳ Ｐゴシック"/>
        <family val="3"/>
        <charset val="128"/>
      </rPr>
      <t xml:space="preserve"> [d]</t>
    </r>
    <r>
      <rPr>
        <sz val="10"/>
        <rFont val="ＭＳ Ｐゴシック"/>
        <family val="3"/>
        <charset val="128"/>
      </rPr>
      <t xml:space="preserve">
（cと基準額82,000円とを
比較し少ない額）</t>
    </r>
    <rPh sb="0" eb="2">
      <t>センテイ</t>
    </rPh>
    <rPh sb="2" eb="3">
      <t>ガク</t>
    </rPh>
    <rPh sb="11" eb="13">
      <t>キジュン</t>
    </rPh>
    <rPh sb="13" eb="14">
      <t>ガク</t>
    </rPh>
    <rPh sb="20" eb="21">
      <t>エン</t>
    </rPh>
    <rPh sb="24" eb="26">
      <t>ヒカク</t>
    </rPh>
    <rPh sb="27" eb="28">
      <t>スク</t>
    </rPh>
    <rPh sb="30" eb="31">
      <t>ガク</t>
    </rPh>
    <phoneticPr fontId="7"/>
  </si>
  <si>
    <t>入居者の
勤務先事業所名</t>
    <rPh sb="0" eb="3">
      <t>ニュウキョシャ</t>
    </rPh>
    <rPh sb="5" eb="8">
      <t>キンムサキ</t>
    </rPh>
    <rPh sb="8" eb="12">
      <t>ジギョウショメイ</t>
    </rPh>
    <phoneticPr fontId="7"/>
  </si>
  <si>
    <t>【Ａ】介護老人福祉施設 ・ 【Ｂ】介護老人保健施設 ・ 【Ｃ】介護医療院 ・ 【Ｄ】介護療養型医療施設 ・ 【Ｅ】訪問介護</t>
    <rPh sb="3" eb="5">
      <t>カイゴ</t>
    </rPh>
    <rPh sb="5" eb="7">
      <t>ロウジン</t>
    </rPh>
    <rPh sb="7" eb="9">
      <t>フクシ</t>
    </rPh>
    <rPh sb="9" eb="11">
      <t>シセツ</t>
    </rPh>
    <rPh sb="17" eb="19">
      <t>カイゴ</t>
    </rPh>
    <rPh sb="19" eb="21">
      <t>ロウジン</t>
    </rPh>
    <rPh sb="21" eb="23">
      <t>ホケン</t>
    </rPh>
    <rPh sb="23" eb="25">
      <t>シセツ</t>
    </rPh>
    <rPh sb="31" eb="33">
      <t>カイゴ</t>
    </rPh>
    <rPh sb="33" eb="35">
      <t>イリョウ</t>
    </rPh>
    <rPh sb="35" eb="36">
      <t>イン</t>
    </rPh>
    <rPh sb="42" eb="44">
      <t>カイゴ</t>
    </rPh>
    <rPh sb="44" eb="47">
      <t>リョウヨウガタ</t>
    </rPh>
    <rPh sb="47" eb="49">
      <t>イリョウ</t>
    </rPh>
    <rPh sb="49" eb="51">
      <t>シセツ</t>
    </rPh>
    <phoneticPr fontId="21"/>
  </si>
  <si>
    <t>41～50</t>
    <phoneticPr fontId="7"/>
  </si>
  <si>
    <t>事業計画書（宿舎別）</t>
  </si>
  <si>
    <t>助成期間開始日の確認用にご活用ください。</t>
    <rPh sb="0" eb="2">
      <t>ジョセイ</t>
    </rPh>
    <rPh sb="2" eb="4">
      <t>キカン</t>
    </rPh>
    <rPh sb="4" eb="6">
      <t>カイシ</t>
    </rPh>
    <rPh sb="6" eb="7">
      <t>ビ</t>
    </rPh>
    <rPh sb="8" eb="10">
      <t>カクニン</t>
    </rPh>
    <rPh sb="10" eb="11">
      <t>ヨウ</t>
    </rPh>
    <rPh sb="13" eb="15">
      <t>カツヨウ</t>
    </rPh>
    <phoneticPr fontId="7"/>
  </si>
  <si>
    <t>を埋めてください。</t>
    <rPh sb="1" eb="2">
      <t>ウ</t>
    </rPh>
    <phoneticPr fontId="7"/>
  </si>
  <si>
    <t>●助成期間開始日確認シート</t>
    <rPh sb="1" eb="3">
      <t>ジョセイ</t>
    </rPh>
    <rPh sb="3" eb="5">
      <t>キカン</t>
    </rPh>
    <rPh sb="5" eb="8">
      <t>カイシビ</t>
    </rPh>
    <rPh sb="8" eb="10">
      <t>カクニン</t>
    </rPh>
    <phoneticPr fontId="29"/>
  </si>
  <si>
    <t>日付の入力は西暦で2022/4/15のように、
年月日の区切りにはスラッシュ（/）を使用してください。</t>
    <rPh sb="6" eb="8">
      <t>セイレキ</t>
    </rPh>
    <phoneticPr fontId="7"/>
  </si>
  <si>
    <t>→　新規</t>
    <rPh sb="2" eb="4">
      <t>シンキ</t>
    </rPh>
    <phoneticPr fontId="7"/>
  </si>
  <si>
    <t>をドロップダウンリストから選択してください。</t>
    <rPh sb="13" eb="15">
      <t>センタク</t>
    </rPh>
    <phoneticPr fontId="7"/>
  </si>
  <si>
    <t>→　継続</t>
    <rPh sb="2" eb="4">
      <t>ケイゾク</t>
    </rPh>
    <phoneticPr fontId="7"/>
  </si>
  <si>
    <t>②採用日（入職日）を入力してください。</t>
    <rPh sb="1" eb="3">
      <t>サイヨウ</t>
    </rPh>
    <rPh sb="3" eb="4">
      <t>ビ</t>
    </rPh>
    <rPh sb="5" eb="7">
      <t>ニュウショク</t>
    </rPh>
    <rPh sb="7" eb="8">
      <t>ビ</t>
    </rPh>
    <rPh sb="10" eb="12">
      <t>ニュウリョク</t>
    </rPh>
    <phoneticPr fontId="29"/>
  </si>
  <si>
    <t>③賃貸借契約書の契約期間開始日を入力してください。</t>
    <rPh sb="1" eb="4">
      <t>チンタイシャク</t>
    </rPh>
    <rPh sb="4" eb="7">
      <t>ケイヤクショ</t>
    </rPh>
    <rPh sb="8" eb="10">
      <t>ケイヤク</t>
    </rPh>
    <rPh sb="10" eb="12">
      <t>キカン</t>
    </rPh>
    <rPh sb="12" eb="15">
      <t>カイシビ</t>
    </rPh>
    <rPh sb="16" eb="18">
      <t>ニュウリョク</t>
    </rPh>
    <phoneticPr fontId="7"/>
  </si>
  <si>
    <t>(名義変更の場合は、法人契約の始期)</t>
    <rPh sb="1" eb="3">
      <t>メイギ</t>
    </rPh>
    <rPh sb="3" eb="5">
      <t>ヘンコウ</t>
    </rPh>
    <rPh sb="6" eb="8">
      <t>バアイ</t>
    </rPh>
    <rPh sb="10" eb="12">
      <t>ホウジン</t>
    </rPh>
    <rPh sb="12" eb="14">
      <t>ケイヤク</t>
    </rPh>
    <rPh sb="15" eb="17">
      <t>シキ</t>
    </rPh>
    <phoneticPr fontId="7"/>
  </si>
  <si>
    <t>④住民票の住定日（転入日、転居日）を入力してください。</t>
    <rPh sb="1" eb="4">
      <t>ジュウミンヒョウ</t>
    </rPh>
    <rPh sb="5" eb="6">
      <t>ジュウ</t>
    </rPh>
    <rPh sb="6" eb="7">
      <t>テイ</t>
    </rPh>
    <rPh sb="7" eb="8">
      <t>ビ</t>
    </rPh>
    <rPh sb="9" eb="11">
      <t>テンニュウ</t>
    </rPh>
    <rPh sb="11" eb="12">
      <t>ビ</t>
    </rPh>
    <rPh sb="13" eb="15">
      <t>テンキョ</t>
    </rPh>
    <rPh sb="15" eb="16">
      <t>ビ</t>
    </rPh>
    <rPh sb="18" eb="20">
      <t>ニュウリョク</t>
    </rPh>
    <phoneticPr fontId="29"/>
  </si>
  <si>
    <t>※届出日ではありません。</t>
    <rPh sb="1" eb="3">
      <t>トドケデ</t>
    </rPh>
    <rPh sb="3" eb="4">
      <t>ビ</t>
    </rPh>
    <phoneticPr fontId="7"/>
  </si>
  <si>
    <t>様式転記内容</t>
    <rPh sb="0" eb="2">
      <t>ヨウシキ</t>
    </rPh>
    <rPh sb="2" eb="4">
      <t>テンキ</t>
    </rPh>
    <rPh sb="4" eb="6">
      <t>ナイヨウ</t>
    </rPh>
    <phoneticPr fontId="7"/>
  </si>
  <si>
    <t>助成期間開始日</t>
    <rPh sb="0" eb="2">
      <t>ジョセイ</t>
    </rPh>
    <rPh sb="2" eb="4">
      <t>キカン</t>
    </rPh>
    <rPh sb="4" eb="7">
      <t>カイシビ</t>
    </rPh>
    <phoneticPr fontId="7"/>
  </si>
  <si>
    <t>●日割り計算シート</t>
    <rPh sb="4" eb="6">
      <t>ケイサン</t>
    </rPh>
    <phoneticPr fontId="29"/>
  </si>
  <si>
    <t>⑤福祉避難所の協定締結日を入力してください。</t>
    <rPh sb="1" eb="6">
      <t>フクシヒナンジョ</t>
    </rPh>
    <rPh sb="7" eb="12">
      <t>キョウテイテイケツビ</t>
    </rPh>
    <rPh sb="13" eb="15">
      <t>ニュウリョク</t>
    </rPh>
    <phoneticPr fontId="7"/>
  </si>
  <si>
    <t>（前年度以前に締結している場合は、2022/4/1としてください）</t>
    <rPh sb="1" eb="4">
      <t>ゼンネンド</t>
    </rPh>
    <rPh sb="4" eb="6">
      <t>イゼン</t>
    </rPh>
    <rPh sb="7" eb="9">
      <t>テイケツ</t>
    </rPh>
    <rPh sb="13" eb="15">
      <t>バアイ</t>
    </rPh>
    <phoneticPr fontId="7"/>
  </si>
  <si>
    <t>①宿舎の新規または継続を確認します。</t>
    <rPh sb="1" eb="3">
      <t>シュクシャ</t>
    </rPh>
    <rPh sb="4" eb="6">
      <t>シンキ</t>
    </rPh>
    <rPh sb="9" eb="11">
      <t>ケイゾク</t>
    </rPh>
    <rPh sb="12" eb="14">
      <t>カクニン</t>
    </rPh>
    <phoneticPr fontId="29"/>
  </si>
  <si>
    <t>事業計画書（福祉避難所別）</t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</si>
  <si>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7"/>
  </si>
  <si>
    <t>助成対象額</t>
    <rPh sb="0" eb="2">
      <t>ジョセイ</t>
    </rPh>
    <rPh sb="2" eb="5">
      <t>タイショウガク</t>
    </rPh>
    <phoneticPr fontId="7"/>
  </si>
  <si>
    <t>【Ｆ】訪問入浴介護（介護予防を含む） ・ 【Ｇ】通所介護 ・ 【Ｈ】短期入所生活介護（介護予防を含む） ・ 【 Ｉ 】短期入所療養介護（介護予防を含む）</t>
    <rPh sb="3" eb="5">
      <t>ホウモン</t>
    </rPh>
    <rPh sb="5" eb="7">
      <t>ニュウヨク</t>
    </rPh>
    <rPh sb="7" eb="9">
      <t>カイゴ</t>
    </rPh>
    <rPh sb="10" eb="12">
      <t>カイゴ</t>
    </rPh>
    <rPh sb="12" eb="14">
      <t>ヨボウ</t>
    </rPh>
    <rPh sb="15" eb="16">
      <t>フク</t>
    </rPh>
    <rPh sb="24" eb="26">
      <t>ツウショ</t>
    </rPh>
    <rPh sb="26" eb="28">
      <t>カイゴ</t>
    </rPh>
    <rPh sb="34" eb="36">
      <t>タンキ</t>
    </rPh>
    <rPh sb="36" eb="38">
      <t>ニュウショ</t>
    </rPh>
    <rPh sb="38" eb="40">
      <t>セイカツ</t>
    </rPh>
    <rPh sb="40" eb="42">
      <t>カイゴ</t>
    </rPh>
    <rPh sb="43" eb="45">
      <t>カイゴ</t>
    </rPh>
    <rPh sb="45" eb="47">
      <t>ヨボウ</t>
    </rPh>
    <rPh sb="48" eb="49">
      <t>フク</t>
    </rPh>
    <phoneticPr fontId="21"/>
  </si>
  <si>
    <r>
      <t>・令和2年度以降に</t>
    </r>
    <r>
      <rPr>
        <u/>
        <sz val="10"/>
        <color theme="1"/>
        <rFont val="ＭＳ Ｐゴシック"/>
        <family val="3"/>
        <charset val="128"/>
      </rPr>
      <t>助成実績がある</t>
    </r>
    <r>
      <rPr>
        <sz val="10"/>
        <color theme="1"/>
        <rFont val="ＭＳ Ｐゴシック"/>
        <family val="3"/>
        <charset val="128"/>
      </rPr>
      <t>宿舎番号
　又は、枝番号（-2以降）がある宿舎番号</t>
    </r>
    <rPh sb="9" eb="13">
      <t>ジョセイジッセキ</t>
    </rPh>
    <rPh sb="16" eb="18">
      <t>シュクシャ</t>
    </rPh>
    <rPh sb="18" eb="20">
      <t>バンゴウ</t>
    </rPh>
    <rPh sb="22" eb="23">
      <t>マタ</t>
    </rPh>
    <rPh sb="25" eb="28">
      <t>エダバンゴウ</t>
    </rPh>
    <rPh sb="31" eb="33">
      <t>イコウ</t>
    </rPh>
    <rPh sb="37" eb="41">
      <t>シュクシャバンゴウ</t>
    </rPh>
    <phoneticPr fontId="7"/>
  </si>
  <si>
    <r>
      <t>・令和2年度以降に</t>
    </r>
    <r>
      <rPr>
        <u/>
        <sz val="10"/>
        <color theme="1"/>
        <rFont val="ＭＳ Ｐゴシック"/>
        <family val="3"/>
        <charset val="128"/>
      </rPr>
      <t>助成実績のない</t>
    </r>
    <r>
      <rPr>
        <sz val="10"/>
        <color theme="1"/>
        <rFont val="ＭＳ Ｐゴシック"/>
        <family val="3"/>
        <charset val="128"/>
      </rPr>
      <t>宿舎番号</t>
    </r>
    <rPh sb="9" eb="13">
      <t>ジョセイジッセキ</t>
    </rPh>
    <phoneticPr fontId="7"/>
  </si>
  <si>
    <t>　　・転居や退去により助成終了となる場合の助成終了月</t>
    <rPh sb="3" eb="5">
      <t>テンキョ</t>
    </rPh>
    <rPh sb="6" eb="8">
      <t>タイキョ</t>
    </rPh>
    <rPh sb="11" eb="13">
      <t>ジョセイ</t>
    </rPh>
    <rPh sb="13" eb="15">
      <t>シュウリョウ</t>
    </rPh>
    <rPh sb="18" eb="20">
      <t>バアイ</t>
    </rPh>
    <rPh sb="21" eb="26">
      <t>ジョセイシュウリョウツキ</t>
    </rPh>
    <phoneticPr fontId="7"/>
  </si>
  <si>
    <t>　　・枝番号（-2以降）がある宿舎番号の助成開始月</t>
    <rPh sb="3" eb="6">
      <t>エダバンゴウ</t>
    </rPh>
    <rPh sb="9" eb="11">
      <t>イコウ</t>
    </rPh>
    <rPh sb="15" eb="17">
      <t>シュクシャ</t>
    </rPh>
    <rPh sb="17" eb="19">
      <t>バンゴウ</t>
    </rPh>
    <rPh sb="20" eb="25">
      <t>ジョセイカイシツキ</t>
    </rPh>
    <phoneticPr fontId="7"/>
  </si>
  <si>
    <t>　　・令和2年度以降に助成実績がある宿舎番号の助成開始月</t>
    <rPh sb="3" eb="5">
      <t>レイワ</t>
    </rPh>
    <rPh sb="6" eb="10">
      <t>ネンドイコウ</t>
    </rPh>
    <rPh sb="11" eb="15">
      <t>ジョセイジッセキ</t>
    </rPh>
    <rPh sb="18" eb="20">
      <t>シュクシャ</t>
    </rPh>
    <rPh sb="20" eb="22">
      <t>バンゴウ</t>
    </rPh>
    <rPh sb="23" eb="28">
      <t>ジョセイカイシツキ</t>
    </rPh>
    <phoneticPr fontId="7"/>
  </si>
  <si>
    <t>下記のいずれかに該当し、月の途中で助成終了（開始）となる場合は対象月の日割り額を算出してください。</t>
    <rPh sb="0" eb="2">
      <t>カキ</t>
    </rPh>
    <rPh sb="8" eb="10">
      <t>ガイトウ</t>
    </rPh>
    <rPh sb="12" eb="13">
      <t>ツキ</t>
    </rPh>
    <rPh sb="14" eb="16">
      <t>トチュウ</t>
    </rPh>
    <rPh sb="17" eb="19">
      <t>ジョセイ</t>
    </rPh>
    <rPh sb="19" eb="21">
      <t>シュウリョウ</t>
    </rPh>
    <rPh sb="22" eb="24">
      <t>カイシ</t>
    </rPh>
    <rPh sb="28" eb="30">
      <t>バアイ</t>
    </rPh>
    <rPh sb="31" eb="34">
      <t>タイショウツキ</t>
    </rPh>
    <rPh sb="35" eb="37">
      <t>ヒワ</t>
    </rPh>
    <rPh sb="38" eb="39">
      <t>ガク</t>
    </rPh>
    <rPh sb="40" eb="42">
      <t>サンシュツ</t>
    </rPh>
    <phoneticPr fontId="7"/>
  </si>
  <si>
    <t>L</t>
    <phoneticPr fontId="21"/>
  </si>
  <si>
    <t xml:space="preserve"> ※1 コードは交付要綱別表1に定めるA～Lを選び、ご記入ください。</t>
    <phoneticPr fontId="7"/>
  </si>
  <si>
    <r>
      <t>【Ｊ】通所リハビリテーション（介護予防を含む） ・ 【Ｋ】特定施設入居者生活介護（介護予防を含む） ・</t>
    </r>
    <r>
      <rPr>
        <sz val="9"/>
        <color rgb="FFFF0000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【Ｌ】居宅介護支援</t>
    </r>
    <rPh sb="3" eb="5">
      <t>ツウショ</t>
    </rPh>
    <rPh sb="15" eb="17">
      <t>カイゴ</t>
    </rPh>
    <rPh sb="17" eb="19">
      <t>ヨボウ</t>
    </rPh>
    <rPh sb="20" eb="21">
      <t>フク</t>
    </rPh>
    <rPh sb="29" eb="31">
      <t>トクテイ</t>
    </rPh>
    <rPh sb="31" eb="33">
      <t>シセツ</t>
    </rPh>
    <rPh sb="33" eb="36">
      <t>ニュウキョシャ</t>
    </rPh>
    <rPh sb="36" eb="38">
      <t>セイカツ</t>
    </rPh>
    <rPh sb="38" eb="40">
      <t>カイゴ</t>
    </rPh>
    <rPh sb="41" eb="45">
      <t>カイゴヨボウ</t>
    </rPh>
    <rPh sb="46" eb="47">
      <t>フク</t>
    </rPh>
    <rPh sb="55" eb="61">
      <t>キョタクカイゴシエン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</si>
</sst>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&quot;月&quot;"/>
    <numFmt numFmtId="178" formatCode="#&quot;月分&quot;"/>
  </numFmts>
  <fonts count="5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color indexed="81"/>
      <name val="HGP創英角ﾎﾟｯﾌﾟ体"/>
      <family val="3"/>
      <charset val="128"/>
    </font>
    <font>
      <sz val="12"/>
      <color indexed="10"/>
      <name val="HGP創英角ﾎﾟｯﾌﾟ体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5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59">
    <xf numFmtId="0" fontId="0" fillId="0" borderId="0" xfId="0">
      <alignment vertical="center"/>
    </xf>
    <xf numFmtId="0" fontId="8" fillId="0" borderId="0" xfId="0" applyFont="1">
      <alignment vertical="center"/>
    </xf>
    <xf numFmtId="0" fontId="28" fillId="0" borderId="0" xfId="9" applyFont="1">
      <alignment vertical="center"/>
    </xf>
    <xf numFmtId="0" fontId="27" fillId="0" borderId="0" xfId="9">
      <alignment vertical="center"/>
    </xf>
    <xf numFmtId="0" fontId="30" fillId="0" borderId="0" xfId="9" applyFont="1">
      <alignment vertical="center"/>
    </xf>
    <xf numFmtId="0" fontId="27" fillId="0" borderId="0" xfId="9" applyAlignment="1">
      <alignment horizontal="center" vertical="center"/>
    </xf>
    <xf numFmtId="0" fontId="27" fillId="0" borderId="8" xfId="9" applyBorder="1" applyAlignment="1">
      <alignment horizontal="center" vertical="center"/>
    </xf>
    <xf numFmtId="0" fontId="27" fillId="0" borderId="1" xfId="9" applyBorder="1">
      <alignment vertical="center"/>
    </xf>
    <xf numFmtId="177" fontId="27" fillId="0" borderId="1" xfId="9" applyNumberFormat="1" applyBorder="1">
      <alignment vertical="center"/>
    </xf>
    <xf numFmtId="0" fontId="27" fillId="0" borderId="0" xfId="9" applyAlignment="1" applyProtection="1">
      <alignment horizontal="center" vertical="center"/>
      <protection locked="0"/>
    </xf>
    <xf numFmtId="0" fontId="27" fillId="0" borderId="69" xfId="9" applyBorder="1">
      <alignment vertical="center"/>
    </xf>
    <xf numFmtId="38" fontId="0" fillId="0" borderId="0" xfId="10" applyFont="1">
      <alignment vertical="center"/>
    </xf>
    <xf numFmtId="0" fontId="27" fillId="0" borderId="71" xfId="9" applyBorder="1">
      <alignment vertical="center"/>
    </xf>
    <xf numFmtId="177" fontId="27" fillId="0" borderId="0" xfId="9" applyNumberFormat="1">
      <alignment vertical="center"/>
    </xf>
    <xf numFmtId="0" fontId="27" fillId="0" borderId="1" xfId="9" applyBorder="1" applyAlignment="1">
      <alignment horizontal="center" vertical="center"/>
    </xf>
    <xf numFmtId="38" fontId="0" fillId="0" borderId="1" xfId="10" applyFont="1" applyBorder="1">
      <alignment vertical="center"/>
    </xf>
    <xf numFmtId="0" fontId="27" fillId="4" borderId="69" xfId="9" applyFill="1" applyBorder="1">
      <alignment vertical="center"/>
    </xf>
    <xf numFmtId="38" fontId="0" fillId="4" borderId="70" xfId="10" applyFont="1" applyFill="1" applyBorder="1">
      <alignment vertical="center"/>
    </xf>
    <xf numFmtId="0" fontId="27" fillId="4" borderId="71" xfId="9" applyFill="1" applyBorder="1">
      <alignment vertical="center"/>
    </xf>
    <xf numFmtId="38" fontId="0" fillId="4" borderId="72" xfId="10" applyFont="1" applyFill="1" applyBorder="1">
      <alignment vertical="center"/>
    </xf>
    <xf numFmtId="0" fontId="31" fillId="0" borderId="0" xfId="9" applyFont="1" applyAlignment="1">
      <alignment vertical="top"/>
    </xf>
    <xf numFmtId="38" fontId="13" fillId="0" borderId="1" xfId="4" applyFont="1" applyBorder="1">
      <alignment vertical="center"/>
    </xf>
    <xf numFmtId="0" fontId="27" fillId="0" borderId="0" xfId="9" applyAlignment="1">
      <alignment vertical="center"/>
    </xf>
    <xf numFmtId="0" fontId="27" fillId="5" borderId="0" xfId="9" applyFill="1">
      <alignment vertical="center"/>
    </xf>
    <xf numFmtId="0" fontId="27" fillId="5" borderId="8" xfId="9" applyFill="1" applyBorder="1" applyAlignment="1" applyProtection="1">
      <alignment horizontal="center" vertical="center"/>
      <protection locked="0"/>
    </xf>
    <xf numFmtId="38" fontId="0" fillId="5" borderId="70" xfId="10" applyFont="1" applyFill="1" applyBorder="1" applyProtection="1">
      <alignment vertical="center"/>
      <protection locked="0"/>
    </xf>
    <xf numFmtId="38" fontId="0" fillId="5" borderId="72" xfId="10" applyFont="1" applyFill="1" applyBorder="1" applyProtection="1">
      <alignment vertical="center"/>
      <protection locked="0"/>
    </xf>
    <xf numFmtId="0" fontId="27" fillId="0" borderId="36" xfId="9" applyBorder="1">
      <alignment vertical="center"/>
    </xf>
    <xf numFmtId="0" fontId="27" fillId="0" borderId="27" xfId="9" applyBorder="1">
      <alignment vertical="center"/>
    </xf>
    <xf numFmtId="0" fontId="27" fillId="0" borderId="37" xfId="9" applyBorder="1">
      <alignment vertical="center"/>
    </xf>
    <xf numFmtId="0" fontId="27" fillId="0" borderId="29" xfId="9" applyBorder="1">
      <alignment vertical="center"/>
    </xf>
    <xf numFmtId="178" fontId="27" fillId="0" borderId="0" xfId="9" applyNumberFormat="1" applyBorder="1" applyAlignment="1">
      <alignment horizontal="center" vertical="center"/>
    </xf>
    <xf numFmtId="0" fontId="27" fillId="0" borderId="0" xfId="9" applyBorder="1">
      <alignment vertical="center"/>
    </xf>
    <xf numFmtId="0" fontId="27" fillId="0" borderId="42" xfId="9" applyBorder="1">
      <alignment vertical="center"/>
    </xf>
    <xf numFmtId="0" fontId="27" fillId="0" borderId="23" xfId="9" applyBorder="1">
      <alignment vertical="center"/>
    </xf>
    <xf numFmtId="0" fontId="27" fillId="0" borderId="8" xfId="9" applyBorder="1">
      <alignment vertical="center"/>
    </xf>
    <xf numFmtId="0" fontId="27" fillId="0" borderId="26" xfId="9" applyBorder="1">
      <alignment vertical="center"/>
    </xf>
    <xf numFmtId="0" fontId="14" fillId="0" borderId="0" xfId="12" applyFont="1" applyAlignment="1"/>
    <xf numFmtId="0" fontId="11" fillId="0" borderId="0" xfId="12" applyFont="1" applyAlignment="1"/>
    <xf numFmtId="0" fontId="11" fillId="0" borderId="0" xfId="12" applyFont="1">
      <alignment vertical="center"/>
    </xf>
    <xf numFmtId="0" fontId="2" fillId="0" borderId="0" xfId="12">
      <alignment vertical="center"/>
    </xf>
    <xf numFmtId="0" fontId="2" fillId="3" borderId="59" xfId="12" applyFill="1" applyBorder="1">
      <alignment vertical="center"/>
    </xf>
    <xf numFmtId="0" fontId="2" fillId="3" borderId="59" xfId="12" applyFill="1" applyBorder="1" applyAlignment="1">
      <alignment horizontal="center" vertical="center" wrapText="1"/>
    </xf>
    <xf numFmtId="0" fontId="9" fillId="0" borderId="0" xfId="12" applyFont="1">
      <alignment vertical="center"/>
    </xf>
    <xf numFmtId="0" fontId="2" fillId="3" borderId="59" xfId="12" applyFill="1" applyBorder="1" applyAlignment="1">
      <alignment horizontal="center" vertical="center"/>
    </xf>
    <xf numFmtId="0" fontId="9" fillId="0" borderId="0" xfId="12" applyFont="1" applyAlignment="1">
      <alignment horizontal="center" vertical="center"/>
    </xf>
    <xf numFmtId="0" fontId="15" fillId="0" borderId="0" xfId="12" applyFont="1">
      <alignment vertical="center"/>
    </xf>
    <xf numFmtId="0" fontId="15" fillId="0" borderId="0" xfId="12" applyFont="1" applyAlignment="1">
      <alignment horizontal="distributed" vertical="center"/>
    </xf>
    <xf numFmtId="0" fontId="2" fillId="0" borderId="39" xfId="12" applyBorder="1" applyAlignment="1">
      <alignment horizontal="center" vertical="center"/>
    </xf>
    <xf numFmtId="0" fontId="22" fillId="0" borderId="55" xfId="12" applyFont="1" applyBorder="1" applyAlignment="1">
      <alignment horizontal="distributed" vertical="center" wrapText="1"/>
    </xf>
    <xf numFmtId="0" fontId="2" fillId="0" borderId="15" xfId="12" applyBorder="1" applyAlignment="1">
      <alignment horizontal="center" vertical="center"/>
    </xf>
    <xf numFmtId="0" fontId="2" fillId="0" borderId="56" xfId="12" applyBorder="1" applyAlignment="1">
      <alignment horizontal="center" vertical="center"/>
    </xf>
    <xf numFmtId="0" fontId="2" fillId="0" borderId="14" xfId="12" applyBorder="1" applyAlignment="1">
      <alignment horizontal="center" vertical="center"/>
    </xf>
    <xf numFmtId="0" fontId="22" fillId="0" borderId="57" xfId="12" applyFont="1" applyBorder="1" applyAlignment="1">
      <alignment horizontal="center" vertical="center" wrapText="1"/>
    </xf>
    <xf numFmtId="0" fontId="23" fillId="0" borderId="57" xfId="12" applyFont="1" applyBorder="1" applyAlignment="1">
      <alignment horizontal="center" vertical="center" wrapText="1"/>
    </xf>
    <xf numFmtId="0" fontId="24" fillId="0" borderId="58" xfId="12" applyFont="1" applyBorder="1" applyAlignment="1">
      <alignment horizontal="center" vertical="center"/>
    </xf>
    <xf numFmtId="0" fontId="2" fillId="0" borderId="33" xfId="12" applyBorder="1">
      <alignment vertical="center"/>
    </xf>
    <xf numFmtId="0" fontId="2" fillId="0" borderId="47" xfId="12" applyBorder="1">
      <alignment vertical="center"/>
    </xf>
    <xf numFmtId="0" fontId="2" fillId="0" borderId="34" xfId="12" applyBorder="1">
      <alignment vertical="center"/>
    </xf>
    <xf numFmtId="0" fontId="2" fillId="2" borderId="48" xfId="12" applyFill="1" applyBorder="1">
      <alignment vertical="center"/>
    </xf>
    <xf numFmtId="0" fontId="2" fillId="0" borderId="8" xfId="12" applyBorder="1" applyAlignment="1">
      <alignment horizontal="center" vertical="center"/>
    </xf>
    <xf numFmtId="0" fontId="2" fillId="0" borderId="0" xfId="12" applyAlignment="1">
      <alignment vertical="top"/>
    </xf>
    <xf numFmtId="0" fontId="2" fillId="0" borderId="0" xfId="14">
      <alignment vertical="center"/>
    </xf>
    <xf numFmtId="0" fontId="2" fillId="0" borderId="39" xfId="12" applyBorder="1" applyAlignment="1">
      <alignment horizontal="center" vertical="center" wrapText="1"/>
    </xf>
    <xf numFmtId="0" fontId="2" fillId="0" borderId="46" xfId="12" applyBorder="1" applyAlignment="1">
      <alignment horizontal="center" vertical="center"/>
    </xf>
    <xf numFmtId="0" fontId="2" fillId="0" borderId="45" xfId="12" applyBorder="1" applyAlignment="1">
      <alignment horizontal="center" vertical="center"/>
    </xf>
    <xf numFmtId="38" fontId="2" fillId="0" borderId="0" xfId="4" applyFont="1">
      <alignment vertical="center"/>
    </xf>
    <xf numFmtId="0" fontId="2" fillId="5" borderId="1" xfId="12" applyFill="1" applyBorder="1" applyAlignment="1">
      <alignment horizontal="center" vertical="center"/>
    </xf>
    <xf numFmtId="0" fontId="2" fillId="0" borderId="1" xfId="12" applyBorder="1">
      <alignment vertical="center"/>
    </xf>
    <xf numFmtId="0" fontId="2" fillId="0" borderId="48" xfId="12" applyBorder="1" applyAlignment="1">
      <alignment horizontal="center" vertical="center"/>
    </xf>
    <xf numFmtId="0" fontId="11" fillId="0" borderId="0" xfId="12" applyFont="1" applyAlignment="1">
      <alignment horizontal="right" vertical="center"/>
    </xf>
    <xf numFmtId="0" fontId="22" fillId="0" borderId="0" xfId="12" applyFont="1">
      <alignment vertical="center"/>
    </xf>
    <xf numFmtId="0" fontId="26" fillId="0" borderId="0" xfId="12" applyFont="1">
      <alignment vertical="center"/>
    </xf>
    <xf numFmtId="0" fontId="2" fillId="0" borderId="0" xfId="12" applyAlignment="1"/>
    <xf numFmtId="0" fontId="2" fillId="0" borderId="0" xfId="12" applyAlignment="1">
      <alignment horizontal="right"/>
    </xf>
    <xf numFmtId="0" fontId="2" fillId="0" borderId="0" xfId="14" applyAlignment="1"/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39" fillId="0" borderId="0" xfId="0" applyFont="1">
      <alignment vertical="center"/>
    </xf>
    <xf numFmtId="0" fontId="39" fillId="0" borderId="0" xfId="0" applyFont="1" applyAlignment="1">
      <alignment horizontal="left" vertical="center"/>
    </xf>
    <xf numFmtId="0" fontId="40" fillId="0" borderId="0" xfId="0" applyFont="1">
      <alignment vertical="center"/>
    </xf>
    <xf numFmtId="0" fontId="40" fillId="0" borderId="3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41" fillId="0" borderId="0" xfId="0" applyFont="1">
      <alignment vertical="center"/>
    </xf>
    <xf numFmtId="0" fontId="42" fillId="0" borderId="39" xfId="0" applyFont="1" applyBorder="1" applyAlignment="1">
      <alignment horizontal="center" vertical="center"/>
    </xf>
    <xf numFmtId="0" fontId="13" fillId="0" borderId="17" xfId="0" applyFont="1" applyBorder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>
      <alignment vertical="center"/>
    </xf>
    <xf numFmtId="176" fontId="13" fillId="0" borderId="75" xfId="0" applyNumberFormat="1" applyFont="1" applyBorder="1" applyAlignment="1">
      <alignment horizontal="left" vertical="center"/>
    </xf>
    <xf numFmtId="0" fontId="40" fillId="0" borderId="18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40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8" xfId="0" applyFont="1" applyBorder="1" applyAlignment="1">
      <alignment horizontal="left" vertical="center" wrapText="1"/>
    </xf>
    <xf numFmtId="0" fontId="40" fillId="0" borderId="4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38" fontId="40" fillId="0" borderId="4" xfId="1" applyFont="1" applyFill="1" applyBorder="1" applyAlignment="1">
      <alignment horizontal="right" vertical="center"/>
    </xf>
    <xf numFmtId="38" fontId="40" fillId="2" borderId="44" xfId="1" applyFont="1" applyFill="1" applyBorder="1" applyAlignment="1">
      <alignment horizontal="right" vertical="center"/>
    </xf>
    <xf numFmtId="38" fontId="40" fillId="0" borderId="1" xfId="1" applyFont="1" applyFill="1" applyBorder="1" applyAlignment="1">
      <alignment horizontal="right" vertical="center"/>
    </xf>
    <xf numFmtId="38" fontId="40" fillId="2" borderId="45" xfId="1" applyFont="1" applyFill="1" applyBorder="1" applyAlignment="1">
      <alignment horizontal="right" vertical="center"/>
    </xf>
    <xf numFmtId="0" fontId="40" fillId="0" borderId="41" xfId="0" applyFont="1" applyBorder="1" applyAlignment="1">
      <alignment horizontal="center" vertical="center" wrapText="1"/>
    </xf>
    <xf numFmtId="38" fontId="40" fillId="0" borderId="39" xfId="1" applyFont="1" applyFill="1" applyBorder="1" applyAlignment="1">
      <alignment horizontal="right" vertical="center"/>
    </xf>
    <xf numFmtId="38" fontId="40" fillId="2" borderId="47" xfId="1" applyFont="1" applyFill="1" applyBorder="1" applyAlignment="1">
      <alignment horizontal="right" vertical="center"/>
    </xf>
    <xf numFmtId="38" fontId="40" fillId="2" borderId="34" xfId="1" applyFont="1" applyFill="1" applyBorder="1" applyAlignment="1">
      <alignment horizontal="right" vertical="center"/>
    </xf>
    <xf numFmtId="38" fontId="40" fillId="2" borderId="48" xfId="1" applyFont="1" applyFill="1" applyBorder="1" applyAlignment="1">
      <alignment horizontal="right" vertical="center"/>
    </xf>
    <xf numFmtId="38" fontId="40" fillId="2" borderId="1" xfId="1" applyFont="1" applyFill="1" applyBorder="1" applyAlignment="1">
      <alignment horizontal="right" vertical="center"/>
    </xf>
    <xf numFmtId="38" fontId="40" fillId="2" borderId="2" xfId="1" applyFont="1" applyFill="1" applyBorder="1" applyAlignment="1">
      <alignment horizontal="right" vertical="center"/>
    </xf>
    <xf numFmtId="38" fontId="40" fillId="2" borderId="49" xfId="1" applyFont="1" applyFill="1" applyBorder="1" applyAlignment="1">
      <alignment horizontal="right" vertical="center"/>
    </xf>
    <xf numFmtId="38" fontId="40" fillId="2" borderId="20" xfId="1" applyFont="1" applyFill="1" applyBorder="1" applyAlignment="1">
      <alignment horizontal="right" vertical="center"/>
    </xf>
    <xf numFmtId="38" fontId="40" fillId="2" borderId="22" xfId="1" applyFont="1" applyFill="1" applyBorder="1" applyAlignment="1">
      <alignment horizontal="right" vertical="center"/>
    </xf>
    <xf numFmtId="38" fontId="40" fillId="0" borderId="50" xfId="1" applyFont="1" applyFill="1" applyBorder="1" applyAlignment="1">
      <alignment horizontal="center" vertical="center"/>
    </xf>
    <xf numFmtId="38" fontId="40" fillId="2" borderId="53" xfId="1" applyFont="1" applyFill="1" applyBorder="1" applyAlignment="1">
      <alignment horizontal="right" vertical="center"/>
    </xf>
    <xf numFmtId="38" fontId="40" fillId="2" borderId="24" xfId="1" applyFont="1" applyFill="1" applyBorder="1" applyAlignment="1">
      <alignment horizontal="right" vertical="center"/>
    </xf>
    <xf numFmtId="38" fontId="40" fillId="2" borderId="54" xfId="1" applyFont="1" applyFill="1" applyBorder="1" applyAlignment="1">
      <alignment horizontal="right" vertical="center"/>
    </xf>
    <xf numFmtId="0" fontId="40" fillId="0" borderId="23" xfId="0" applyFont="1" applyBorder="1" applyAlignment="1">
      <alignment vertical="top"/>
    </xf>
    <xf numFmtId="0" fontId="46" fillId="0" borderId="0" xfId="0" applyFont="1">
      <alignment vertical="center"/>
    </xf>
    <xf numFmtId="0" fontId="13" fillId="0" borderId="0" xfId="0" applyFont="1" applyAlignment="1">
      <alignment horizontal="right"/>
    </xf>
    <xf numFmtId="38" fontId="13" fillId="0" borderId="0" xfId="0" applyNumberFormat="1" applyFont="1">
      <alignment vertical="center"/>
    </xf>
    <xf numFmtId="38" fontId="13" fillId="0" borderId="0" xfId="0" applyNumberFormat="1" applyFont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42" xfId="0" applyFont="1" applyBorder="1" applyAlignment="1">
      <alignment vertical="center"/>
    </xf>
    <xf numFmtId="0" fontId="11" fillId="0" borderId="0" xfId="12" applyFont="1" applyBorder="1" applyAlignment="1">
      <alignment horizontal="center" vertical="center"/>
    </xf>
    <xf numFmtId="0" fontId="11" fillId="0" borderId="0" xfId="12" applyFont="1" applyBorder="1" applyAlignment="1">
      <alignment vertical="center"/>
    </xf>
    <xf numFmtId="0" fontId="9" fillId="0" borderId="0" xfId="12" applyFont="1" applyAlignment="1">
      <alignment horizontal="right" vertical="top"/>
    </xf>
    <xf numFmtId="0" fontId="2" fillId="0" borderId="60" xfId="12" applyFill="1" applyBorder="1" applyAlignment="1">
      <alignment horizontal="center" vertical="center"/>
    </xf>
    <xf numFmtId="0" fontId="24" fillId="0" borderId="0" xfId="0" applyFont="1">
      <alignment vertical="center"/>
    </xf>
    <xf numFmtId="0" fontId="24" fillId="5" borderId="0" xfId="0" applyFont="1" applyFill="1">
      <alignment vertical="center"/>
    </xf>
    <xf numFmtId="0" fontId="47" fillId="0" borderId="0" xfId="9" applyFo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>
      <alignment vertical="center"/>
    </xf>
    <xf numFmtId="0" fontId="48" fillId="0" borderId="0" xfId="9" applyFo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14" fontId="24" fillId="0" borderId="0" xfId="0" applyNumberFormat="1" applyFont="1">
      <alignment vertical="center"/>
    </xf>
    <xf numFmtId="0" fontId="23" fillId="0" borderId="0" xfId="0" applyFont="1" applyAlignment="1">
      <alignment horizontal="left" vertical="center"/>
    </xf>
    <xf numFmtId="14" fontId="24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29" xfId="0" applyFont="1" applyFill="1" applyBorder="1" applyAlignment="1">
      <alignment vertical="center"/>
    </xf>
    <xf numFmtId="0" fontId="1" fillId="5" borderId="1" xfId="14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53" fillId="0" borderId="34" xfId="12" applyFont="1" applyBorder="1">
      <alignment vertical="center"/>
    </xf>
    <xf numFmtId="0" fontId="54" fillId="0" borderId="14" xfId="12" applyFont="1" applyBorder="1" applyAlignment="1">
      <alignment horizontal="center" vertical="center"/>
    </xf>
    <xf numFmtId="38" fontId="25" fillId="2" borderId="8" xfId="13" applyFont="1" applyFill="1" applyBorder="1" applyAlignment="1">
      <alignment horizontal="right" vertical="center"/>
    </xf>
    <xf numFmtId="0" fontId="9" fillId="0" borderId="0" xfId="12" applyFont="1" applyAlignment="1">
      <alignment horizontal="right" vertical="top"/>
    </xf>
    <xf numFmtId="0" fontId="9" fillId="0" borderId="0" xfId="12" applyFont="1" applyAlignment="1">
      <alignment horizontal="right"/>
    </xf>
    <xf numFmtId="0" fontId="11" fillId="0" borderId="8" xfId="12" applyFont="1" applyBorder="1" applyAlignment="1">
      <alignment horizontal="center" vertical="center"/>
    </xf>
    <xf numFmtId="0" fontId="11" fillId="0" borderId="8" xfId="12" applyFont="1" applyBorder="1" applyAlignment="1">
      <alignment horizontal="left" vertical="center"/>
    </xf>
    <xf numFmtId="0" fontId="10" fillId="0" borderId="0" xfId="12" applyFont="1" applyAlignment="1">
      <alignment horizontal="right" vertical="center"/>
    </xf>
    <xf numFmtId="0" fontId="22" fillId="0" borderId="8" xfId="12" applyFont="1" applyBorder="1" applyAlignment="1">
      <alignment horizontal="left" vertical="center" wrapText="1"/>
    </xf>
    <xf numFmtId="0" fontId="23" fillId="0" borderId="8" xfId="12" applyFont="1" applyBorder="1" applyAlignment="1">
      <alignment horizontal="left" vertical="center" wrapText="1"/>
    </xf>
    <xf numFmtId="0" fontId="20" fillId="0" borderId="0" xfId="12" applyFont="1" applyAlignment="1">
      <alignment horizontal="left" vertical="center"/>
    </xf>
    <xf numFmtId="0" fontId="11" fillId="0" borderId="11" xfId="12" applyFont="1" applyBorder="1" applyAlignment="1">
      <alignment horizontal="center" vertical="center"/>
    </xf>
    <xf numFmtId="0" fontId="2" fillId="0" borderId="40" xfId="12" applyBorder="1" applyAlignment="1">
      <alignment horizontal="center" vertical="center"/>
    </xf>
    <xf numFmtId="0" fontId="2" fillId="0" borderId="11" xfId="12" applyBorder="1" applyAlignment="1">
      <alignment horizontal="center" vertical="center"/>
    </xf>
    <xf numFmtId="0" fontId="2" fillId="0" borderId="13" xfId="12" applyBorder="1" applyAlignment="1">
      <alignment horizontal="center" vertical="center"/>
    </xf>
    <xf numFmtId="38" fontId="25" fillId="0" borderId="36" xfId="13" applyFont="1" applyBorder="1" applyAlignment="1">
      <alignment horizontal="right" vertical="center" indent="1"/>
    </xf>
    <xf numFmtId="38" fontId="25" fillId="0" borderId="27" xfId="13" applyFont="1" applyBorder="1" applyAlignment="1">
      <alignment horizontal="right" vertical="center" indent="1"/>
    </xf>
    <xf numFmtId="38" fontId="25" fillId="0" borderId="37" xfId="13" applyFont="1" applyBorder="1" applyAlignment="1">
      <alignment horizontal="right" vertical="center" indent="1"/>
    </xf>
    <xf numFmtId="38" fontId="25" fillId="0" borderId="30" xfId="13" applyFont="1" applyBorder="1" applyAlignment="1">
      <alignment horizontal="left" vertical="center" indent="1"/>
    </xf>
    <xf numFmtId="38" fontId="25" fillId="0" borderId="7" xfId="13" applyFont="1" applyBorder="1" applyAlignment="1">
      <alignment horizontal="left" vertical="center" indent="1"/>
    </xf>
    <xf numFmtId="38" fontId="25" fillId="0" borderId="18" xfId="13" applyFont="1" applyBorder="1" applyAlignment="1">
      <alignment horizontal="left" vertical="center" indent="1"/>
    </xf>
    <xf numFmtId="38" fontId="25" fillId="0" borderId="30" xfId="13" applyFont="1" applyBorder="1" applyAlignment="1">
      <alignment horizontal="right" vertical="center" indent="1"/>
    </xf>
    <xf numFmtId="38" fontId="25" fillId="0" borderId="7" xfId="13" applyFont="1" applyBorder="1" applyAlignment="1">
      <alignment horizontal="right" vertical="center" indent="1"/>
    </xf>
    <xf numFmtId="38" fontId="25" fillId="0" borderId="18" xfId="13" applyFont="1" applyBorder="1" applyAlignment="1">
      <alignment horizontal="right" vertical="center" indent="1"/>
    </xf>
    <xf numFmtId="38" fontId="25" fillId="2" borderId="40" xfId="13" applyFont="1" applyFill="1" applyBorder="1" applyAlignment="1">
      <alignment horizontal="right" vertical="center" indent="1"/>
    </xf>
    <xf numFmtId="38" fontId="25" fillId="2" borderId="11" xfId="13" applyFont="1" applyFill="1" applyBorder="1" applyAlignment="1">
      <alignment horizontal="right" vertical="center" indent="1"/>
    </xf>
    <xf numFmtId="38" fontId="2" fillId="0" borderId="36" xfId="13" applyFont="1" applyFill="1" applyBorder="1" applyAlignment="1">
      <alignment horizontal="right"/>
    </xf>
    <xf numFmtId="38" fontId="24" fillId="0" borderId="27" xfId="13" applyFont="1" applyFill="1" applyBorder="1" applyAlignment="1">
      <alignment horizontal="right"/>
    </xf>
    <xf numFmtId="0" fontId="11" fillId="0" borderId="27" xfId="12" applyFont="1" applyBorder="1" applyAlignment="1">
      <alignment horizontal="right" vertical="center" wrapText="1"/>
    </xf>
    <xf numFmtId="0" fontId="11" fillId="0" borderId="0" xfId="12" applyFont="1" applyAlignment="1">
      <alignment horizontal="right" vertical="center" wrapText="1"/>
    </xf>
    <xf numFmtId="38" fontId="25" fillId="0" borderId="29" xfId="13" applyFont="1" applyBorder="1" applyAlignment="1">
      <alignment horizontal="right" vertical="center" indent="1"/>
    </xf>
    <xf numFmtId="38" fontId="25" fillId="0" borderId="0" xfId="13" applyFont="1" applyBorder="1" applyAlignment="1">
      <alignment horizontal="right" vertical="center" indent="1"/>
    </xf>
    <xf numFmtId="38" fontId="25" fillId="0" borderId="42" xfId="13" applyFont="1" applyBorder="1" applyAlignment="1">
      <alignment horizontal="right" vertical="center" indent="1"/>
    </xf>
    <xf numFmtId="0" fontId="40" fillId="0" borderId="51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38" fontId="40" fillId="2" borderId="4" xfId="1" applyFont="1" applyFill="1" applyBorder="1" applyAlignment="1">
      <alignment horizontal="right" vertical="center"/>
    </xf>
    <xf numFmtId="38" fontId="40" fillId="2" borderId="5" xfId="1" applyFont="1" applyFill="1" applyBorder="1" applyAlignment="1">
      <alignment horizontal="right" vertical="center"/>
    </xf>
    <xf numFmtId="38" fontId="40" fillId="2" borderId="44" xfId="1" applyFont="1" applyFill="1" applyBorder="1" applyAlignment="1">
      <alignment horizontal="right" vertical="center"/>
    </xf>
    <xf numFmtId="38" fontId="40" fillId="2" borderId="46" xfId="1" applyFont="1" applyFill="1" applyBorder="1" applyAlignment="1">
      <alignment horizontal="right" vertical="center"/>
    </xf>
    <xf numFmtId="0" fontId="40" fillId="0" borderId="23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73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 wrapText="1"/>
    </xf>
    <xf numFmtId="0" fontId="44" fillId="0" borderId="64" xfId="0" applyFont="1" applyBorder="1" applyAlignment="1">
      <alignment horizontal="left" vertical="center" wrapText="1"/>
    </xf>
    <xf numFmtId="0" fontId="44" fillId="0" borderId="65" xfId="0" applyFont="1" applyBorder="1" applyAlignment="1">
      <alignment horizontal="left" vertical="center" wrapText="1"/>
    </xf>
    <xf numFmtId="0" fontId="44" fillId="0" borderId="66" xfId="0" applyFont="1" applyBorder="1" applyAlignment="1">
      <alignment horizontal="left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74" xfId="0" applyFont="1" applyBorder="1" applyAlignment="1">
      <alignment horizontal="center" vertical="center" wrapText="1"/>
    </xf>
    <xf numFmtId="0" fontId="40" fillId="0" borderId="67" xfId="0" applyFont="1" applyBorder="1" applyAlignment="1">
      <alignment horizontal="center" vertical="center" wrapText="1"/>
    </xf>
    <xf numFmtId="0" fontId="40" fillId="0" borderId="68" xfId="0" applyFont="1" applyBorder="1" applyAlignment="1">
      <alignment horizontal="center" vertical="center" wrapText="1"/>
    </xf>
    <xf numFmtId="176" fontId="13" fillId="0" borderId="30" xfId="0" applyNumberFormat="1" applyFont="1" applyBorder="1" applyAlignment="1">
      <alignment horizontal="center" vertical="center"/>
    </xf>
    <xf numFmtId="176" fontId="13" fillId="0" borderId="7" xfId="0" applyNumberFormat="1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top" wrapText="1"/>
    </xf>
    <xf numFmtId="0" fontId="40" fillId="0" borderId="77" xfId="0" applyFont="1" applyBorder="1" applyAlignment="1">
      <alignment horizontal="center" vertical="top" wrapText="1"/>
    </xf>
    <xf numFmtId="0" fontId="40" fillId="0" borderId="78" xfId="0" applyFont="1" applyBorder="1" applyAlignment="1">
      <alignment horizontal="center" vertical="top" wrapText="1"/>
    </xf>
    <xf numFmtId="0" fontId="40" fillId="0" borderId="38" xfId="0" applyFont="1" applyBorder="1" applyAlignment="1">
      <alignment horizontal="center" vertical="top" wrapText="1"/>
    </xf>
    <xf numFmtId="0" fontId="40" fillId="0" borderId="8" xfId="0" applyFont="1" applyBorder="1" applyAlignment="1">
      <alignment horizontal="center" vertical="top" wrapText="1"/>
    </xf>
    <xf numFmtId="0" fontId="40" fillId="0" borderId="26" xfId="0" applyFont="1" applyBorder="1" applyAlignment="1">
      <alignment horizontal="center" vertical="top" wrapText="1"/>
    </xf>
    <xf numFmtId="176" fontId="13" fillId="0" borderId="32" xfId="0" applyNumberFormat="1" applyFont="1" applyBorder="1" applyAlignment="1">
      <alignment horizontal="center" vertical="center"/>
    </xf>
    <xf numFmtId="176" fontId="13" fillId="0" borderId="35" xfId="0" applyNumberFormat="1" applyFont="1" applyBorder="1" applyAlignment="1">
      <alignment horizontal="center" vertical="center"/>
    </xf>
    <xf numFmtId="176" fontId="13" fillId="0" borderId="33" xfId="0" applyNumberFormat="1" applyFont="1" applyBorder="1" applyAlignment="1">
      <alignment horizontal="center" vertical="center"/>
    </xf>
    <xf numFmtId="38" fontId="42" fillId="2" borderId="6" xfId="0" applyNumberFormat="1" applyFont="1" applyFill="1" applyBorder="1" applyAlignment="1">
      <alignment horizontal="right" vertical="center" indent="1"/>
    </xf>
    <xf numFmtId="0" fontId="42" fillId="2" borderId="6" xfId="0" applyFont="1" applyFill="1" applyBorder="1" applyAlignment="1">
      <alignment horizontal="right" vertical="center" indent="1"/>
    </xf>
    <xf numFmtId="0" fontId="13" fillId="0" borderId="27" xfId="0" applyFont="1" applyBorder="1" applyAlignment="1">
      <alignment horizontal="right" vertical="center"/>
    </xf>
    <xf numFmtId="0" fontId="40" fillId="0" borderId="4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13" fillId="0" borderId="0" xfId="0" applyFont="1" applyAlignment="1">
      <alignment horizontal="right" vertical="center" wrapText="1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61" xfId="0" applyFont="1" applyBorder="1" applyAlignment="1">
      <alignment horizontal="left" vertical="center" wrapText="1" indent="1"/>
    </xf>
    <xf numFmtId="0" fontId="40" fillId="0" borderId="62" xfId="0" applyFont="1" applyBorder="1" applyAlignment="1">
      <alignment horizontal="left" vertical="center" wrapText="1" indent="1"/>
    </xf>
    <xf numFmtId="0" fontId="40" fillId="0" borderId="63" xfId="0" applyFont="1" applyBorder="1" applyAlignment="1">
      <alignment horizontal="left" vertical="center" wrapText="1" indent="1"/>
    </xf>
    <xf numFmtId="176" fontId="47" fillId="4" borderId="40" xfId="0" applyNumberFormat="1" applyFont="1" applyFill="1" applyBorder="1" applyAlignment="1">
      <alignment horizontal="center" vertical="center"/>
    </xf>
    <xf numFmtId="176" fontId="47" fillId="4" borderId="11" xfId="0" applyNumberFormat="1" applyFont="1" applyFill="1" applyBorder="1" applyAlignment="1">
      <alignment horizontal="center" vertical="center"/>
    </xf>
    <xf numFmtId="176" fontId="47" fillId="4" borderId="1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14" fontId="24" fillId="5" borderId="40" xfId="0" applyNumberFormat="1" applyFont="1" applyFill="1" applyBorder="1" applyAlignment="1">
      <alignment horizontal="center" vertical="center"/>
    </xf>
    <xf numFmtId="14" fontId="24" fillId="5" borderId="1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5" borderId="36" xfId="0" applyFont="1" applyFill="1" applyBorder="1" applyAlignment="1">
      <alignment horizontal="center" vertical="center"/>
    </xf>
    <xf numFmtId="0" fontId="24" fillId="5" borderId="37" xfId="0" applyFont="1" applyFill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/>
    </xf>
    <xf numFmtId="0" fontId="24" fillId="5" borderId="26" xfId="0" applyFont="1" applyFill="1" applyBorder="1" applyAlignment="1">
      <alignment horizontal="center" vertical="center"/>
    </xf>
    <xf numFmtId="0" fontId="24" fillId="4" borderId="40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</cellXfs>
  <cellStyles count="15">
    <cellStyle name="桁区切り" xfId="4" builtinId="6"/>
    <cellStyle name="桁区切り 2" xfId="1" xr:uid="{00000000-0005-0000-0000-000001000000}"/>
    <cellStyle name="桁区切り 3" xfId="3" xr:uid="{00000000-0005-0000-0000-000002000000}"/>
    <cellStyle name="桁区切り 3 2" xfId="6" xr:uid="{00000000-0005-0000-0000-000003000000}"/>
    <cellStyle name="桁区切り 3 3" xfId="8" xr:uid="{6DF838A1-EB9A-48A8-BD4F-E8C15EB9D555}"/>
    <cellStyle name="桁区切り 3 3 2" xfId="13" xr:uid="{011CDEA6-6C5B-4468-AEC7-9DFFA2C512F8}"/>
    <cellStyle name="桁区切り 4" xfId="10" xr:uid="{198CCC03-9E29-48BA-B5FD-C033CD9DE0D7}"/>
    <cellStyle name="標準" xfId="0" builtinId="0"/>
    <cellStyle name="標準 2" xfId="2" xr:uid="{00000000-0005-0000-0000-000005000000}"/>
    <cellStyle name="標準 2 2" xfId="5" xr:uid="{00000000-0005-0000-0000-000006000000}"/>
    <cellStyle name="標準 2 2 2" xfId="14" xr:uid="{78CDFC41-E7F4-409B-87B9-075D6C6CDBA1}"/>
    <cellStyle name="標準 2 3" xfId="7" xr:uid="{6DA8594B-0696-4F40-82E1-E4D3A95E34A3}"/>
    <cellStyle name="標準 2 3 2" xfId="12" xr:uid="{D0589CA5-FD23-4DA5-8CD2-A6EDB68D4A64}"/>
    <cellStyle name="標準 2 4" xfId="11" xr:uid="{EFE2374E-608A-47BC-A187-33BFAEB3872C}"/>
    <cellStyle name="標準 3" xfId="9" xr:uid="{C2852A5E-D81C-49B8-A852-D5E447F54C6B}"/>
  </cellStyles>
  <dxfs count="0"/>
  <tableStyles count="0" defaultTableStyle="TableStyleMedium2" defaultPivotStyle="PivotStyleLight16"/>
  <colors>
    <mruColors>
      <color rgb="FFFFEFFF"/>
      <color rgb="FFFFCCFF"/>
      <color rgb="FF66FFFF"/>
      <color rgb="FF66CCFF"/>
      <color rgb="FFFFFFCC"/>
      <color rgb="FFFE94EF"/>
      <color rgb="FFCCFF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351692</xdr:colOff>
      <xdr:row>22</xdr:row>
      <xdr:rowOff>14652</xdr:rowOff>
    </xdr:from>
    <xdr:to>
      <xdr:col>6</xdr:col>
      <xdr:colOff>439615</xdr:colOff>
      <xdr:row>22</xdr:row>
      <xdr:rowOff>501893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8D94B017-9A01-4234-9876-48A15ABE790E}"/>
            </a:ext>
          </a:extLst>
        </xdr:cNvPr>
        <xdr:cNvSpPr/>
      </xdr:nvSpPr>
      <xdr:spPr>
        <a:xfrm rot="16200000">
          <a:off x="3940052" y="4698388"/>
          <a:ext cx="487241" cy="776654"/>
        </a:xfrm>
        <a:prstGeom prst="downArrow">
          <a:avLst>
            <a:gd name="adj1" fmla="val 62308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18</xdr:row>
      <xdr:rowOff>49324</xdr:rowOff>
    </xdr:from>
    <xdr:to>
      <xdr:col>6</xdr:col>
      <xdr:colOff>371475</xdr:colOff>
      <xdr:row>18</xdr:row>
      <xdr:rowOff>187185</xdr:rowOff>
    </xdr:to>
    <xdr:sp macro="" textlink="">
      <xdr:nvSpPr>
        <xdr:cNvPr id="2" name="フリーフォーム: 図形 1">
          <a:extLst>
            <a:ext uri="{FF2B5EF4-FFF2-40B4-BE49-F238E27FC236}">
              <a16:creationId xmlns:a16="http://schemas.microsoft.com/office/drawing/2014/main" id="{BDCEE4AF-CA8A-484D-9C6E-58BABC1CD764}"/>
            </a:ext>
          </a:extLst>
        </xdr:cNvPr>
        <xdr:cNvSpPr/>
      </xdr:nvSpPr>
      <xdr:spPr>
        <a:xfrm>
          <a:off x="1019175" y="3287824"/>
          <a:ext cx="2752725" cy="137861"/>
        </a:xfrm>
        <a:custGeom>
          <a:avLst/>
          <a:gdLst>
            <a:gd name="connsiteX0" fmla="*/ 0 w 2543175"/>
            <a:gd name="connsiteY0" fmla="*/ 0 h 142875"/>
            <a:gd name="connsiteX1" fmla="*/ 0 w 2543175"/>
            <a:gd name="connsiteY1" fmla="*/ 142875 h 142875"/>
            <a:gd name="connsiteX2" fmla="*/ 2543175 w 2543175"/>
            <a:gd name="connsiteY2" fmla="*/ 142875 h 142875"/>
            <a:gd name="connsiteX3" fmla="*/ 2543175 w 2543175"/>
            <a:gd name="connsiteY3" fmla="*/ 9525 h 142875"/>
            <a:gd name="connsiteX0" fmla="*/ 0 w 2543175"/>
            <a:gd name="connsiteY0" fmla="*/ 50633 h 133350"/>
            <a:gd name="connsiteX1" fmla="*/ 0 w 2543175"/>
            <a:gd name="connsiteY1" fmla="*/ 133350 h 133350"/>
            <a:gd name="connsiteX2" fmla="*/ 2543175 w 2543175"/>
            <a:gd name="connsiteY2" fmla="*/ 133350 h 133350"/>
            <a:gd name="connsiteX3" fmla="*/ 2543175 w 2543175"/>
            <a:gd name="connsiteY3" fmla="*/ 0 h 133350"/>
            <a:gd name="connsiteX0" fmla="*/ 0 w 2543175"/>
            <a:gd name="connsiteY0" fmla="*/ 20554 h 133350"/>
            <a:gd name="connsiteX1" fmla="*/ 0 w 2543175"/>
            <a:gd name="connsiteY1" fmla="*/ 133350 h 133350"/>
            <a:gd name="connsiteX2" fmla="*/ 2543175 w 2543175"/>
            <a:gd name="connsiteY2" fmla="*/ 133350 h 133350"/>
            <a:gd name="connsiteX3" fmla="*/ 2543175 w 2543175"/>
            <a:gd name="connsiteY3" fmla="*/ 0 h 133350"/>
            <a:gd name="connsiteX0" fmla="*/ 0 w 2543175"/>
            <a:gd name="connsiteY0" fmla="*/ 0 h 137861"/>
            <a:gd name="connsiteX1" fmla="*/ 0 w 2543175"/>
            <a:gd name="connsiteY1" fmla="*/ 137861 h 137861"/>
            <a:gd name="connsiteX2" fmla="*/ 2543175 w 2543175"/>
            <a:gd name="connsiteY2" fmla="*/ 137861 h 137861"/>
            <a:gd name="connsiteX3" fmla="*/ 2543175 w 2543175"/>
            <a:gd name="connsiteY3" fmla="*/ 4511 h 1378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43175" h="137861">
              <a:moveTo>
                <a:pt x="0" y="0"/>
              </a:moveTo>
              <a:lnTo>
                <a:pt x="0" y="137861"/>
              </a:lnTo>
              <a:lnTo>
                <a:pt x="2543175" y="137861"/>
              </a:lnTo>
              <a:lnTo>
                <a:pt x="2543175" y="4511"/>
              </a:lnTo>
            </a:path>
          </a:pathLst>
        </a:custGeom>
        <a:ln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</xdr:colOff>
      <xdr:row>18</xdr:row>
      <xdr:rowOff>180470</xdr:rowOff>
    </xdr:from>
    <xdr:to>
      <xdr:col>11</xdr:col>
      <xdr:colOff>29307</xdr:colOff>
      <xdr:row>20</xdr:row>
      <xdr:rowOff>3227</xdr:rowOff>
    </xdr:to>
    <xdr:sp macro="" textlink="">
      <xdr:nvSpPr>
        <xdr:cNvPr id="3" name="フリーフォーム: 図形 2">
          <a:extLst>
            <a:ext uri="{FF2B5EF4-FFF2-40B4-BE49-F238E27FC236}">
              <a16:creationId xmlns:a16="http://schemas.microsoft.com/office/drawing/2014/main" id="{3505B311-FE76-43E5-9158-ECE6E6FA1E58}"/>
            </a:ext>
          </a:extLst>
        </xdr:cNvPr>
        <xdr:cNvSpPr/>
      </xdr:nvSpPr>
      <xdr:spPr>
        <a:xfrm>
          <a:off x="2461847" y="3037970"/>
          <a:ext cx="3788018" cy="262372"/>
        </a:xfrm>
        <a:custGeom>
          <a:avLst/>
          <a:gdLst>
            <a:gd name="connsiteX0" fmla="*/ 0 w 3905250"/>
            <a:gd name="connsiteY0" fmla="*/ 135355 h 345908"/>
            <a:gd name="connsiteX1" fmla="*/ 0 w 3905250"/>
            <a:gd name="connsiteY1" fmla="*/ 345908 h 345908"/>
            <a:gd name="connsiteX2" fmla="*/ 3905250 w 3905250"/>
            <a:gd name="connsiteY2" fmla="*/ 345908 h 345908"/>
            <a:gd name="connsiteX3" fmla="*/ 3905250 w 3905250"/>
            <a:gd name="connsiteY3" fmla="*/ 0 h 345908"/>
            <a:gd name="connsiteX0" fmla="*/ 0 w 3905250"/>
            <a:gd name="connsiteY0" fmla="*/ 75493 h 286046"/>
            <a:gd name="connsiteX1" fmla="*/ 0 w 3905250"/>
            <a:gd name="connsiteY1" fmla="*/ 286046 h 286046"/>
            <a:gd name="connsiteX2" fmla="*/ 3905250 w 3905250"/>
            <a:gd name="connsiteY2" fmla="*/ 286046 h 286046"/>
            <a:gd name="connsiteX3" fmla="*/ 3905250 w 3905250"/>
            <a:gd name="connsiteY3" fmla="*/ 0 h 286046"/>
            <a:gd name="connsiteX0" fmla="*/ 0 w 3912112"/>
            <a:gd name="connsiteY0" fmla="*/ 0 h 210553"/>
            <a:gd name="connsiteX1" fmla="*/ 0 w 3912112"/>
            <a:gd name="connsiteY1" fmla="*/ 210553 h 210553"/>
            <a:gd name="connsiteX2" fmla="*/ 3905250 w 3912112"/>
            <a:gd name="connsiteY2" fmla="*/ 210553 h 210553"/>
            <a:gd name="connsiteX3" fmla="*/ 3912112 w 3912112"/>
            <a:gd name="connsiteY3" fmla="*/ 59744 h 2105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912112" h="210553">
              <a:moveTo>
                <a:pt x="0" y="0"/>
              </a:moveTo>
              <a:lnTo>
                <a:pt x="0" y="210553"/>
              </a:lnTo>
              <a:lnTo>
                <a:pt x="3905250" y="210553"/>
              </a:lnTo>
              <a:cubicBezTo>
                <a:pt x="3905250" y="115204"/>
                <a:pt x="3912112" y="155093"/>
                <a:pt x="3912112" y="59744"/>
              </a:cubicBezTo>
            </a:path>
          </a:pathLst>
        </a:cu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A8663-BB3F-482D-B567-815902B3519B}">
  <sheetPr>
    <tabColor rgb="FFFFFFCC"/>
    <pageSetUpPr fitToPage="1"/>
  </sheetPr>
  <dimension ref="A1:U47"/>
  <sheetViews>
    <sheetView tabSelected="1" topLeftCell="A22" zoomScaleNormal="100" workbookViewId="0">
      <selection activeCell="K54" sqref="K54"/>
    </sheetView>
  </sheetViews>
  <sheetFormatPr defaultRowHeight="13.5"/>
  <cols>
    <col min="1" max="1" width="11.75" style="40" customWidth="1"/>
    <col min="2" max="13" width="6.625" style="40" customWidth="1"/>
    <col min="14" max="14" width="8.5" style="40" customWidth="1"/>
    <col min="15" max="15" width="10.125" style="40" customWidth="1"/>
    <col min="16" max="16" width="6" style="40" customWidth="1"/>
    <col min="17" max="18" width="11" style="40" hidden="1" customWidth="1"/>
    <col min="19" max="19" width="10.75" style="40" hidden="1" customWidth="1"/>
    <col min="20" max="20" width="15.75" style="40" customWidth="1"/>
    <col min="21" max="21" width="10.75" style="62" customWidth="1"/>
    <col min="22" max="16384" width="9" style="40"/>
  </cols>
  <sheetData>
    <row r="1" spans="1:19" ht="27">
      <c r="A1" s="37" t="s">
        <v>1</v>
      </c>
      <c r="B1" s="37"/>
      <c r="C1" s="37"/>
      <c r="D1" s="38"/>
      <c r="E1" s="38"/>
      <c r="F1" s="38"/>
      <c r="G1" s="39"/>
      <c r="N1" s="154" t="str">
        <f>IF(J6="事業計画書（福祉避難所別）","ア・様式1-2",IF(J6="交付申請書（福祉避難所別）","ア・第1号-2様式","ア・第4号-2様式"))</f>
        <v>ア・様式1-2</v>
      </c>
      <c r="O1" s="154"/>
      <c r="Q1" s="41" t="s">
        <v>51</v>
      </c>
      <c r="R1" s="41"/>
      <c r="S1" s="42" t="s">
        <v>67</v>
      </c>
    </row>
    <row r="2" spans="1:19" ht="11.25" customHeight="1">
      <c r="A2" s="37"/>
      <c r="B2" s="37"/>
      <c r="C2" s="37"/>
      <c r="D2" s="38"/>
      <c r="E2" s="38"/>
      <c r="F2" s="38"/>
      <c r="G2" s="39"/>
      <c r="N2" s="132"/>
      <c r="O2" s="132"/>
      <c r="Q2" s="44" t="s">
        <v>52</v>
      </c>
      <c r="R2" s="44">
        <v>0</v>
      </c>
      <c r="S2" s="44">
        <v>4</v>
      </c>
    </row>
    <row r="3" spans="1:19" ht="11.25" customHeight="1">
      <c r="A3" s="43"/>
      <c r="B3" s="43"/>
      <c r="C3" s="43"/>
      <c r="D3" s="39"/>
      <c r="E3" s="39"/>
      <c r="F3" s="39"/>
      <c r="L3" s="155"/>
      <c r="M3" s="155"/>
      <c r="N3" s="155"/>
      <c r="O3" s="155"/>
      <c r="Q3" s="44" t="s">
        <v>132</v>
      </c>
      <c r="R3" s="44">
        <v>41</v>
      </c>
      <c r="S3" s="44">
        <v>5</v>
      </c>
    </row>
    <row r="4" spans="1:19" ht="27.75" customHeight="1" thickBot="1">
      <c r="A4" s="39"/>
      <c r="B4" s="39"/>
      <c r="C4" s="39"/>
      <c r="D4" s="45"/>
      <c r="H4" s="156" t="s">
        <v>2</v>
      </c>
      <c r="I4" s="156"/>
      <c r="J4" s="157"/>
      <c r="K4" s="157"/>
      <c r="L4" s="157"/>
      <c r="M4" s="157"/>
      <c r="N4" s="157"/>
      <c r="O4" s="157"/>
      <c r="Q4" s="44" t="s">
        <v>53</v>
      </c>
      <c r="R4" s="44">
        <f>R3+10</f>
        <v>51</v>
      </c>
      <c r="S4" s="44">
        <v>6</v>
      </c>
    </row>
    <row r="5" spans="1:19" ht="20.25" customHeight="1">
      <c r="A5" s="46"/>
      <c r="B5" s="46"/>
      <c r="C5" s="46"/>
      <c r="D5" s="46"/>
      <c r="E5" s="46"/>
      <c r="F5" s="46"/>
      <c r="G5" s="46"/>
      <c r="H5" s="46"/>
      <c r="I5" s="47"/>
      <c r="Q5" s="44" t="s">
        <v>54</v>
      </c>
      <c r="R5" s="44">
        <f t="shared" ref="R5:R18" si="0">R4+10</f>
        <v>61</v>
      </c>
      <c r="S5" s="44">
        <v>7</v>
      </c>
    </row>
    <row r="6" spans="1:19" ht="17.25">
      <c r="A6" s="158" t="s">
        <v>111</v>
      </c>
      <c r="B6" s="158"/>
      <c r="C6" s="158"/>
      <c r="D6" s="158"/>
      <c r="E6" s="158"/>
      <c r="F6" s="158"/>
      <c r="G6" s="158"/>
      <c r="H6" s="158"/>
      <c r="I6" s="158"/>
      <c r="J6" s="161" t="s">
        <v>152</v>
      </c>
      <c r="K6" s="161"/>
      <c r="L6" s="161"/>
      <c r="M6" s="161"/>
      <c r="N6" s="161"/>
      <c r="O6" s="161"/>
      <c r="Q6" s="44" t="s">
        <v>55</v>
      </c>
      <c r="R6" s="44">
        <f t="shared" si="0"/>
        <v>71</v>
      </c>
      <c r="S6" s="44">
        <v>8</v>
      </c>
    </row>
    <row r="7" spans="1:19" ht="21" customHeight="1">
      <c r="A7" s="43"/>
      <c r="B7" s="43"/>
      <c r="C7" s="43"/>
      <c r="D7" s="43"/>
      <c r="E7" s="43"/>
      <c r="F7" s="43"/>
      <c r="G7" s="43"/>
      <c r="H7" s="43"/>
      <c r="I7" s="43"/>
      <c r="Q7" s="44" t="s">
        <v>80</v>
      </c>
      <c r="R7" s="44">
        <f t="shared" si="0"/>
        <v>81</v>
      </c>
      <c r="S7" s="44">
        <v>9</v>
      </c>
    </row>
    <row r="8" spans="1:19" ht="30" customHeight="1" thickBot="1">
      <c r="A8" s="131"/>
      <c r="B8" s="156" t="s">
        <v>113</v>
      </c>
      <c r="C8" s="156"/>
      <c r="D8" s="156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30"/>
      <c r="Q8" s="44" t="s">
        <v>56</v>
      </c>
      <c r="R8" s="44">
        <f t="shared" si="0"/>
        <v>91</v>
      </c>
      <c r="S8" s="44">
        <v>10</v>
      </c>
    </row>
    <row r="9" spans="1:19" ht="30" customHeight="1" thickBot="1">
      <c r="A9" s="131"/>
      <c r="B9" s="162" t="s">
        <v>112</v>
      </c>
      <c r="C9" s="162"/>
      <c r="D9" s="162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30"/>
      <c r="Q9" s="44" t="s">
        <v>57</v>
      </c>
      <c r="R9" s="44">
        <f t="shared" si="0"/>
        <v>101</v>
      </c>
      <c r="S9" s="44">
        <v>11</v>
      </c>
    </row>
    <row r="10" spans="1:19" ht="24" customHeight="1">
      <c r="Q10" s="44" t="s">
        <v>58</v>
      </c>
      <c r="R10" s="44">
        <f t="shared" si="0"/>
        <v>111</v>
      </c>
      <c r="S10" s="44">
        <v>12</v>
      </c>
    </row>
    <row r="11" spans="1:19" ht="40.5" customHeight="1" thickBot="1">
      <c r="A11" s="159" t="s">
        <v>118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Q11" s="44" t="s">
        <v>59</v>
      </c>
      <c r="R11" s="44">
        <f t="shared" si="0"/>
        <v>121</v>
      </c>
      <c r="S11" s="44">
        <v>13</v>
      </c>
    </row>
    <row r="12" spans="1:19" ht="30.75" customHeight="1">
      <c r="A12" s="49" t="s">
        <v>31</v>
      </c>
      <c r="B12" s="50" t="s">
        <v>32</v>
      </c>
      <c r="C12" s="51" t="s">
        <v>33</v>
      </c>
      <c r="D12" s="51" t="s">
        <v>34</v>
      </c>
      <c r="E12" s="51" t="s">
        <v>35</v>
      </c>
      <c r="F12" s="51" t="s">
        <v>36</v>
      </c>
      <c r="G12" s="51" t="s">
        <v>37</v>
      </c>
      <c r="H12" s="51" t="s">
        <v>38</v>
      </c>
      <c r="I12" s="51" t="s">
        <v>39</v>
      </c>
      <c r="J12" s="51" t="s">
        <v>40</v>
      </c>
      <c r="K12" s="51" t="s">
        <v>41</v>
      </c>
      <c r="L12" s="52" t="s">
        <v>42</v>
      </c>
      <c r="M12" s="152" t="s">
        <v>162</v>
      </c>
      <c r="N12" s="53" t="s">
        <v>43</v>
      </c>
      <c r="O12" s="54" t="s">
        <v>44</v>
      </c>
      <c r="Q12" s="44" t="s">
        <v>60</v>
      </c>
      <c r="R12" s="44">
        <f t="shared" si="0"/>
        <v>131</v>
      </c>
      <c r="S12" s="44">
        <v>14</v>
      </c>
    </row>
    <row r="13" spans="1:19" ht="30.75" customHeight="1" thickBot="1">
      <c r="A13" s="55" t="s">
        <v>82</v>
      </c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8"/>
      <c r="M13" s="151"/>
      <c r="N13" s="59">
        <f>SUM(B13:M13)</f>
        <v>0</v>
      </c>
      <c r="O13" s="59">
        <f>VLOOKUP(N13,R2:S18,2,1)</f>
        <v>4</v>
      </c>
      <c r="Q13" s="44" t="s">
        <v>61</v>
      </c>
      <c r="R13" s="44">
        <f t="shared" si="0"/>
        <v>141</v>
      </c>
      <c r="S13" s="44">
        <v>15</v>
      </c>
    </row>
    <row r="14" spans="1:19" ht="24.95" customHeight="1">
      <c r="Q14" s="44" t="s">
        <v>62</v>
      </c>
      <c r="R14" s="44">
        <f t="shared" si="0"/>
        <v>151</v>
      </c>
      <c r="S14" s="44">
        <v>16</v>
      </c>
    </row>
    <row r="15" spans="1:19" ht="23.25" customHeight="1" thickBot="1">
      <c r="A15" s="40" t="s">
        <v>45</v>
      </c>
      <c r="C15" s="153">
        <f>B39</f>
        <v>0</v>
      </c>
      <c r="D15" s="153"/>
      <c r="E15" s="153"/>
      <c r="F15" s="153"/>
      <c r="G15" s="60" t="s">
        <v>46</v>
      </c>
      <c r="Q15" s="44" t="s">
        <v>63</v>
      </c>
      <c r="R15" s="44">
        <f t="shared" si="0"/>
        <v>161</v>
      </c>
      <c r="S15" s="44">
        <v>17</v>
      </c>
    </row>
    <row r="16" spans="1:19" ht="12.95" customHeight="1">
      <c r="Q16" s="44" t="s">
        <v>64</v>
      </c>
      <c r="R16" s="44">
        <f t="shared" si="0"/>
        <v>171</v>
      </c>
      <c r="S16" s="44">
        <v>18</v>
      </c>
    </row>
    <row r="17" spans="1:21" ht="21" customHeight="1" thickBot="1">
      <c r="A17" s="61" t="s">
        <v>47</v>
      </c>
      <c r="Q17" s="44" t="s">
        <v>65</v>
      </c>
      <c r="R17" s="44">
        <f t="shared" si="0"/>
        <v>181</v>
      </c>
      <c r="S17" s="44">
        <v>19</v>
      </c>
    </row>
    <row r="18" spans="1:21" ht="24" customHeight="1" thickBot="1">
      <c r="A18" s="63" t="s">
        <v>48</v>
      </c>
      <c r="B18" s="163" t="s">
        <v>49</v>
      </c>
      <c r="C18" s="164"/>
      <c r="D18" s="165"/>
      <c r="E18" s="163" t="s">
        <v>70</v>
      </c>
      <c r="F18" s="164"/>
      <c r="G18" s="164"/>
      <c r="H18" s="164"/>
      <c r="I18" s="164"/>
      <c r="J18" s="164"/>
      <c r="K18" s="164"/>
      <c r="L18" s="164"/>
      <c r="M18" s="164"/>
      <c r="N18" s="164"/>
      <c r="O18" s="165"/>
      <c r="Q18" s="44" t="s">
        <v>66</v>
      </c>
      <c r="R18" s="44">
        <f t="shared" si="0"/>
        <v>191</v>
      </c>
      <c r="S18" s="44">
        <v>20</v>
      </c>
    </row>
    <row r="19" spans="1:21" ht="24" customHeight="1">
      <c r="A19" s="64">
        <v>1</v>
      </c>
      <c r="B19" s="166"/>
      <c r="C19" s="167"/>
      <c r="D19" s="168"/>
      <c r="E19" s="169"/>
      <c r="F19" s="170"/>
      <c r="G19" s="170"/>
      <c r="H19" s="170"/>
      <c r="I19" s="170"/>
      <c r="J19" s="170"/>
      <c r="K19" s="170"/>
      <c r="L19" s="170"/>
      <c r="M19" s="170"/>
      <c r="N19" s="170"/>
      <c r="O19" s="171"/>
      <c r="Q19" s="133"/>
      <c r="R19" s="133"/>
      <c r="S19" s="133"/>
    </row>
    <row r="20" spans="1:21" ht="24" customHeight="1">
      <c r="A20" s="65">
        <v>2</v>
      </c>
      <c r="B20" s="172"/>
      <c r="C20" s="173"/>
      <c r="D20" s="174"/>
      <c r="E20" s="169"/>
      <c r="F20" s="170"/>
      <c r="G20" s="170"/>
      <c r="H20" s="170"/>
      <c r="I20" s="170"/>
      <c r="J20" s="170"/>
      <c r="K20" s="170"/>
      <c r="L20" s="170"/>
      <c r="M20" s="170"/>
      <c r="N20" s="170"/>
      <c r="O20" s="171"/>
    </row>
    <row r="21" spans="1:21" ht="24" customHeight="1">
      <c r="A21" s="65">
        <v>3</v>
      </c>
      <c r="B21" s="172"/>
      <c r="C21" s="173"/>
      <c r="D21" s="174"/>
      <c r="E21" s="169"/>
      <c r="F21" s="170"/>
      <c r="G21" s="170"/>
      <c r="H21" s="170"/>
      <c r="I21" s="170"/>
      <c r="J21" s="170"/>
      <c r="K21" s="170"/>
      <c r="L21" s="170"/>
      <c r="M21" s="170"/>
      <c r="N21" s="170"/>
      <c r="O21" s="171"/>
      <c r="Q21" s="40" t="s">
        <v>98</v>
      </c>
    </row>
    <row r="22" spans="1:21" ht="24" customHeight="1">
      <c r="A22" s="65">
        <v>4</v>
      </c>
      <c r="B22" s="172"/>
      <c r="C22" s="173"/>
      <c r="D22" s="174"/>
      <c r="E22" s="169"/>
      <c r="F22" s="170"/>
      <c r="G22" s="170"/>
      <c r="H22" s="170"/>
      <c r="I22" s="170"/>
      <c r="J22" s="170"/>
      <c r="K22" s="170"/>
      <c r="L22" s="170"/>
      <c r="M22" s="170"/>
      <c r="N22" s="170"/>
      <c r="O22" s="171"/>
      <c r="Q22" s="62" t="s">
        <v>71</v>
      </c>
      <c r="R22" s="66">
        <v>639000</v>
      </c>
    </row>
    <row r="23" spans="1:21" ht="24" customHeight="1">
      <c r="A23" s="65">
        <v>5</v>
      </c>
      <c r="B23" s="172"/>
      <c r="C23" s="173"/>
      <c r="D23" s="174"/>
      <c r="E23" s="169"/>
      <c r="F23" s="170"/>
      <c r="G23" s="170"/>
      <c r="H23" s="170"/>
      <c r="I23" s="170"/>
      <c r="J23" s="170"/>
      <c r="K23" s="170"/>
      <c r="L23" s="170"/>
      <c r="M23" s="170"/>
      <c r="N23" s="170"/>
      <c r="O23" s="171"/>
      <c r="Q23" s="62" t="s">
        <v>72</v>
      </c>
      <c r="R23" s="66">
        <v>568000</v>
      </c>
    </row>
    <row r="24" spans="1:21" ht="24" customHeight="1">
      <c r="A24" s="65">
        <v>6</v>
      </c>
      <c r="B24" s="172"/>
      <c r="C24" s="173"/>
      <c r="D24" s="174"/>
      <c r="E24" s="169"/>
      <c r="F24" s="170"/>
      <c r="G24" s="170"/>
      <c r="H24" s="170"/>
      <c r="I24" s="170"/>
      <c r="J24" s="170"/>
      <c r="K24" s="170"/>
      <c r="L24" s="170"/>
      <c r="M24" s="170"/>
      <c r="N24" s="170"/>
      <c r="O24" s="171"/>
      <c r="Q24" s="62" t="s">
        <v>73</v>
      </c>
      <c r="R24" s="66">
        <v>497000</v>
      </c>
    </row>
    <row r="25" spans="1:21" ht="24" customHeight="1">
      <c r="A25" s="65">
        <v>7</v>
      </c>
      <c r="B25" s="172"/>
      <c r="C25" s="173"/>
      <c r="D25" s="174"/>
      <c r="E25" s="169"/>
      <c r="F25" s="170"/>
      <c r="G25" s="170"/>
      <c r="H25" s="170"/>
      <c r="I25" s="170"/>
      <c r="J25" s="170"/>
      <c r="K25" s="170"/>
      <c r="L25" s="170"/>
      <c r="M25" s="170"/>
      <c r="N25" s="170"/>
      <c r="O25" s="171"/>
      <c r="Q25" s="62" t="s">
        <v>74</v>
      </c>
      <c r="R25" s="66">
        <v>426000</v>
      </c>
    </row>
    <row r="26" spans="1:21" ht="24" customHeight="1">
      <c r="A26" s="65">
        <v>8</v>
      </c>
      <c r="B26" s="172"/>
      <c r="C26" s="173"/>
      <c r="D26" s="174"/>
      <c r="E26" s="169"/>
      <c r="F26" s="170"/>
      <c r="G26" s="170"/>
      <c r="H26" s="170"/>
      <c r="I26" s="170"/>
      <c r="J26" s="170"/>
      <c r="K26" s="170"/>
      <c r="L26" s="170"/>
      <c r="M26" s="170"/>
      <c r="N26" s="170"/>
      <c r="O26" s="171"/>
      <c r="Q26" s="62" t="s">
        <v>75</v>
      </c>
      <c r="R26" s="66">
        <v>355000</v>
      </c>
    </row>
    <row r="27" spans="1:21" ht="24" customHeight="1">
      <c r="A27" s="65">
        <v>9</v>
      </c>
      <c r="B27" s="172"/>
      <c r="C27" s="173"/>
      <c r="D27" s="174"/>
      <c r="E27" s="169"/>
      <c r="F27" s="170"/>
      <c r="G27" s="170"/>
      <c r="H27" s="170"/>
      <c r="I27" s="170"/>
      <c r="J27" s="170"/>
      <c r="K27" s="170"/>
      <c r="L27" s="170"/>
      <c r="M27" s="170"/>
      <c r="N27" s="170"/>
      <c r="O27" s="171"/>
      <c r="Q27" s="62" t="s">
        <v>76</v>
      </c>
      <c r="R27" s="66">
        <v>284000</v>
      </c>
      <c r="T27" s="67" t="s">
        <v>108</v>
      </c>
      <c r="U27" s="149" t="s">
        <v>154</v>
      </c>
    </row>
    <row r="28" spans="1:21" ht="24" customHeight="1">
      <c r="A28" s="65">
        <v>10</v>
      </c>
      <c r="B28" s="172"/>
      <c r="C28" s="173"/>
      <c r="D28" s="174"/>
      <c r="E28" s="169"/>
      <c r="F28" s="170"/>
      <c r="G28" s="170"/>
      <c r="H28" s="170"/>
      <c r="I28" s="170"/>
      <c r="J28" s="170"/>
      <c r="K28" s="170"/>
      <c r="L28" s="170"/>
      <c r="M28" s="170"/>
      <c r="N28" s="170"/>
      <c r="O28" s="171"/>
      <c r="Q28" s="62" t="s">
        <v>77</v>
      </c>
      <c r="R28" s="66">
        <v>213000</v>
      </c>
      <c r="T28" s="68" t="s">
        <v>99</v>
      </c>
      <c r="U28" s="21">
        <v>639000</v>
      </c>
    </row>
    <row r="29" spans="1:21" ht="24" customHeight="1">
      <c r="A29" s="65">
        <v>11</v>
      </c>
      <c r="B29" s="172"/>
      <c r="C29" s="173"/>
      <c r="D29" s="174"/>
      <c r="E29" s="169"/>
      <c r="F29" s="170"/>
      <c r="G29" s="170"/>
      <c r="H29" s="170"/>
      <c r="I29" s="170"/>
      <c r="J29" s="170"/>
      <c r="K29" s="170"/>
      <c r="L29" s="170"/>
      <c r="M29" s="170"/>
      <c r="N29" s="170"/>
      <c r="O29" s="171"/>
      <c r="Q29" s="62" t="s">
        <v>107</v>
      </c>
      <c r="R29" s="66">
        <v>142000</v>
      </c>
      <c r="T29" s="68" t="s">
        <v>100</v>
      </c>
      <c r="U29" s="21">
        <v>568000</v>
      </c>
    </row>
    <row r="30" spans="1:21" ht="24" customHeight="1">
      <c r="A30" s="65">
        <v>12</v>
      </c>
      <c r="B30" s="172"/>
      <c r="C30" s="173"/>
      <c r="D30" s="174"/>
      <c r="E30" s="169"/>
      <c r="F30" s="170"/>
      <c r="G30" s="170"/>
      <c r="H30" s="170"/>
      <c r="I30" s="170"/>
      <c r="J30" s="170"/>
      <c r="K30" s="170"/>
      <c r="L30" s="170"/>
      <c r="M30" s="170"/>
      <c r="N30" s="170"/>
      <c r="O30" s="171"/>
      <c r="Q30" s="62" t="s">
        <v>110</v>
      </c>
      <c r="R30" s="66">
        <v>71000</v>
      </c>
      <c r="T30" s="68" t="s">
        <v>101</v>
      </c>
      <c r="U30" s="21">
        <v>497000</v>
      </c>
    </row>
    <row r="31" spans="1:21" ht="24" customHeight="1">
      <c r="A31" s="65">
        <v>13</v>
      </c>
      <c r="B31" s="172"/>
      <c r="C31" s="173"/>
      <c r="D31" s="174"/>
      <c r="E31" s="169"/>
      <c r="F31" s="170"/>
      <c r="G31" s="170"/>
      <c r="H31" s="170"/>
      <c r="I31" s="170"/>
      <c r="J31" s="170"/>
      <c r="K31" s="170"/>
      <c r="L31" s="170"/>
      <c r="M31" s="170"/>
      <c r="N31" s="170"/>
      <c r="O31" s="171"/>
      <c r="Q31" s="62" t="s">
        <v>78</v>
      </c>
      <c r="R31" s="62">
        <v>0</v>
      </c>
      <c r="T31" s="68" t="s">
        <v>102</v>
      </c>
      <c r="U31" s="21">
        <v>426000</v>
      </c>
    </row>
    <row r="32" spans="1:21" ht="24" customHeight="1">
      <c r="A32" s="65">
        <v>14</v>
      </c>
      <c r="B32" s="172"/>
      <c r="C32" s="173"/>
      <c r="D32" s="174"/>
      <c r="E32" s="169"/>
      <c r="F32" s="170"/>
      <c r="G32" s="170"/>
      <c r="H32" s="170"/>
      <c r="I32" s="170"/>
      <c r="J32" s="170"/>
      <c r="K32" s="170"/>
      <c r="L32" s="170"/>
      <c r="M32" s="170"/>
      <c r="N32" s="170"/>
      <c r="O32" s="171"/>
      <c r="T32" s="68" t="s">
        <v>103</v>
      </c>
      <c r="U32" s="21">
        <v>355000</v>
      </c>
    </row>
    <row r="33" spans="1:21" ht="24" customHeight="1">
      <c r="A33" s="65">
        <v>15</v>
      </c>
      <c r="B33" s="172"/>
      <c r="C33" s="173"/>
      <c r="D33" s="174"/>
      <c r="E33" s="169"/>
      <c r="F33" s="170"/>
      <c r="G33" s="170"/>
      <c r="H33" s="170"/>
      <c r="I33" s="170"/>
      <c r="J33" s="170"/>
      <c r="K33" s="170"/>
      <c r="L33" s="170"/>
      <c r="M33" s="170"/>
      <c r="N33" s="170"/>
      <c r="O33" s="171"/>
      <c r="T33" s="68" t="s">
        <v>104</v>
      </c>
      <c r="U33" s="21">
        <v>284000</v>
      </c>
    </row>
    <row r="34" spans="1:21" ht="24" customHeight="1">
      <c r="A34" s="65">
        <v>16</v>
      </c>
      <c r="B34" s="172"/>
      <c r="C34" s="173"/>
      <c r="D34" s="174"/>
      <c r="E34" s="169"/>
      <c r="F34" s="170"/>
      <c r="G34" s="170"/>
      <c r="H34" s="170"/>
      <c r="I34" s="170"/>
      <c r="J34" s="170"/>
      <c r="K34" s="170"/>
      <c r="L34" s="170"/>
      <c r="M34" s="170"/>
      <c r="N34" s="170"/>
      <c r="O34" s="171"/>
      <c r="T34" s="68" t="s">
        <v>105</v>
      </c>
      <c r="U34" s="21">
        <v>213000</v>
      </c>
    </row>
    <row r="35" spans="1:21" ht="24" customHeight="1">
      <c r="A35" s="65">
        <v>17</v>
      </c>
      <c r="B35" s="172"/>
      <c r="C35" s="173"/>
      <c r="D35" s="174"/>
      <c r="E35" s="169"/>
      <c r="F35" s="170"/>
      <c r="G35" s="170"/>
      <c r="H35" s="170"/>
      <c r="I35" s="170"/>
      <c r="J35" s="170"/>
      <c r="K35" s="170"/>
      <c r="L35" s="170"/>
      <c r="M35" s="170"/>
      <c r="N35" s="170"/>
      <c r="O35" s="171"/>
      <c r="T35" s="68" t="s">
        <v>106</v>
      </c>
      <c r="U35" s="21">
        <v>142000</v>
      </c>
    </row>
    <row r="36" spans="1:21" ht="24" customHeight="1">
      <c r="A36" s="65">
        <v>18</v>
      </c>
      <c r="B36" s="172"/>
      <c r="C36" s="173"/>
      <c r="D36" s="174"/>
      <c r="E36" s="169"/>
      <c r="F36" s="170"/>
      <c r="G36" s="170"/>
      <c r="H36" s="170"/>
      <c r="I36" s="170"/>
      <c r="J36" s="170"/>
      <c r="K36" s="170"/>
      <c r="L36" s="170"/>
      <c r="M36" s="170"/>
      <c r="N36" s="170"/>
      <c r="O36" s="171"/>
      <c r="T36" s="68" t="s">
        <v>109</v>
      </c>
      <c r="U36" s="21">
        <v>71000</v>
      </c>
    </row>
    <row r="37" spans="1:21" ht="24" customHeight="1">
      <c r="A37" s="65">
        <v>19</v>
      </c>
      <c r="B37" s="172"/>
      <c r="C37" s="173"/>
      <c r="D37" s="174"/>
      <c r="E37" s="169"/>
      <c r="F37" s="170"/>
      <c r="G37" s="170"/>
      <c r="H37" s="170"/>
      <c r="I37" s="170"/>
      <c r="J37" s="170"/>
      <c r="K37" s="170"/>
      <c r="L37" s="170"/>
      <c r="M37" s="170"/>
      <c r="N37" s="170"/>
      <c r="O37" s="171"/>
      <c r="T37" s="68" t="s">
        <v>78</v>
      </c>
      <c r="U37" s="21">
        <v>0</v>
      </c>
    </row>
    <row r="38" spans="1:21" ht="24" customHeight="1" thickBot="1">
      <c r="A38" s="69">
        <v>20</v>
      </c>
      <c r="B38" s="181"/>
      <c r="C38" s="182"/>
      <c r="D38" s="183"/>
      <c r="E38" s="169"/>
      <c r="F38" s="170"/>
      <c r="G38" s="170"/>
      <c r="H38" s="170"/>
      <c r="I38" s="170"/>
      <c r="J38" s="170"/>
      <c r="K38" s="170"/>
      <c r="L38" s="170"/>
      <c r="M38" s="170"/>
      <c r="N38" s="170"/>
      <c r="O38" s="171"/>
    </row>
    <row r="39" spans="1:21" ht="24" customHeight="1" thickBot="1">
      <c r="A39" s="48" t="s">
        <v>43</v>
      </c>
      <c r="B39" s="175">
        <f>SUM(B19:D38)</f>
        <v>0</v>
      </c>
      <c r="C39" s="176"/>
      <c r="D39" s="176"/>
      <c r="E39" s="177" t="s">
        <v>115</v>
      </c>
      <c r="F39" s="178"/>
      <c r="G39" s="178"/>
      <c r="H39" s="178"/>
      <c r="I39" s="178"/>
      <c r="J39" s="178"/>
      <c r="K39" s="178"/>
      <c r="L39" s="178"/>
      <c r="M39" s="178"/>
      <c r="N39" s="178"/>
      <c r="O39" s="178"/>
    </row>
    <row r="40" spans="1:21" ht="14.25" customHeight="1">
      <c r="A40" s="70"/>
      <c r="B40" s="179"/>
      <c r="C40" s="179"/>
      <c r="D40" s="179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</row>
    <row r="41" spans="1:21" ht="17.100000000000001" customHeight="1">
      <c r="A41" s="71" t="s">
        <v>50</v>
      </c>
    </row>
    <row r="42" spans="1:21" ht="17.100000000000001" customHeight="1">
      <c r="A42" s="72" t="s">
        <v>131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spans="1:21" ht="17.100000000000001" customHeight="1">
      <c r="A43" s="72" t="s">
        <v>155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4" spans="1:21" ht="17.100000000000001" customHeight="1">
      <c r="A44" s="72" t="s">
        <v>164</v>
      </c>
    </row>
    <row r="45" spans="1:21" ht="17.100000000000001" customHeight="1">
      <c r="A45" s="72" t="s">
        <v>119</v>
      </c>
    </row>
    <row r="46" spans="1:21" ht="17.100000000000001" customHeight="1">
      <c r="A46" s="72"/>
    </row>
    <row r="47" spans="1:21" s="73" customFormat="1" ht="16.5" customHeight="1">
      <c r="O47" s="74" t="s">
        <v>114</v>
      </c>
      <c r="U47" s="75"/>
    </row>
  </sheetData>
  <mergeCells count="57">
    <mergeCell ref="B39:D39"/>
    <mergeCell ref="E39:O39"/>
    <mergeCell ref="B40:O40"/>
    <mergeCell ref="B36:D36"/>
    <mergeCell ref="E36:O36"/>
    <mergeCell ref="B37:D37"/>
    <mergeCell ref="E37:O37"/>
    <mergeCell ref="B38:D38"/>
    <mergeCell ref="E38:O38"/>
    <mergeCell ref="B33:D33"/>
    <mergeCell ref="E33:O33"/>
    <mergeCell ref="B34:D34"/>
    <mergeCell ref="E34:O34"/>
    <mergeCell ref="B35:D35"/>
    <mergeCell ref="E35:O35"/>
    <mergeCell ref="B30:D30"/>
    <mergeCell ref="E30:O30"/>
    <mergeCell ref="B31:D31"/>
    <mergeCell ref="E31:O31"/>
    <mergeCell ref="B32:D32"/>
    <mergeCell ref="E32:O32"/>
    <mergeCell ref="B27:D27"/>
    <mergeCell ref="E27:O27"/>
    <mergeCell ref="B28:D28"/>
    <mergeCell ref="E28:O28"/>
    <mergeCell ref="B29:D29"/>
    <mergeCell ref="E29:O29"/>
    <mergeCell ref="B24:D24"/>
    <mergeCell ref="E24:O24"/>
    <mergeCell ref="B25:D25"/>
    <mergeCell ref="E25:O25"/>
    <mergeCell ref="B26:D26"/>
    <mergeCell ref="E26:O26"/>
    <mergeCell ref="B21:D21"/>
    <mergeCell ref="E21:O21"/>
    <mergeCell ref="B22:D22"/>
    <mergeCell ref="E22:O22"/>
    <mergeCell ref="B23:D23"/>
    <mergeCell ref="E23:O23"/>
    <mergeCell ref="B18:D18"/>
    <mergeCell ref="E18:O18"/>
    <mergeCell ref="B19:D19"/>
    <mergeCell ref="E19:O19"/>
    <mergeCell ref="B20:D20"/>
    <mergeCell ref="E20:O20"/>
    <mergeCell ref="C15:F15"/>
    <mergeCell ref="N1:O1"/>
    <mergeCell ref="L3:O3"/>
    <mergeCell ref="H4:I4"/>
    <mergeCell ref="J4:O4"/>
    <mergeCell ref="A6:I6"/>
    <mergeCell ref="A11:O11"/>
    <mergeCell ref="J6:O6"/>
    <mergeCell ref="B8:D8"/>
    <mergeCell ref="B9:D9"/>
    <mergeCell ref="E8:N8"/>
    <mergeCell ref="E9:N9"/>
  </mergeCells>
  <phoneticPr fontId="7"/>
  <dataValidations count="2">
    <dataValidation type="list" allowBlank="1" showInputMessage="1" showErrorMessage="1" sqref="J6:O6" xr:uid="{F6A3B893-314C-410A-9DA5-3A20F0457C4F}">
      <formula1>"事業計画書（福祉避難所別）,交付申請書（福祉避難所別）,実績報告書（福祉避難所別）"</formula1>
    </dataValidation>
    <dataValidation type="list" allowBlank="1" showInputMessage="1" sqref="E19:O38" xr:uid="{26F95550-CC8E-430C-BC78-D49C1EEB865F}">
      <formula1>INDIRECT(SUBSTITUTE(SUBSTITUTE($J$6,"（","_"),"）","_"))</formula1>
    </dataValidation>
  </dataValidations>
  <pageMargins left="0.74803149606299213" right="0.27559055118110237" top="0.43307086614173229" bottom="0.43307086614173229" header="0.31496062992125984" footer="0.19685039370078741"/>
  <pageSetup paperSize="9" scale="81" orientation="portrait" blackAndWhite="1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3C0AB-1B8D-4AC0-AA79-8048B64FC040}">
  <sheetPr>
    <tabColor rgb="FFFFFFCC"/>
    <pageSetUpPr fitToPage="1"/>
  </sheetPr>
  <dimension ref="A1:Q26"/>
  <sheetViews>
    <sheetView topLeftCell="F1" zoomScale="90" zoomScaleNormal="90" workbookViewId="0">
      <selection activeCell="G12" sqref="G12:N12"/>
    </sheetView>
  </sheetViews>
  <sheetFormatPr defaultRowHeight="13.5"/>
  <cols>
    <col min="1" max="1" width="9.5" style="76" customWidth="1"/>
    <col min="2" max="2" width="13.625" style="76" customWidth="1"/>
    <col min="3" max="15" width="11.625" style="76" customWidth="1"/>
    <col min="16" max="16" width="9" style="76" hidden="1" customWidth="1"/>
    <col min="17" max="17" width="9" style="76"/>
    <col min="18" max="18" width="10.5" style="76" bestFit="1" customWidth="1"/>
    <col min="19" max="16384" width="9" style="76"/>
  </cols>
  <sheetData>
    <row r="1" spans="1:17">
      <c r="O1" s="77" t="str">
        <f>IF(I4="事業計画書（宿舎別）","ア・様式1-3",IF(I4="交付申請書（宿舎別）","ア・第1号-3様式","ア・第4号-3様式"))</f>
        <v>ア・様式1-3</v>
      </c>
    </row>
    <row r="2" spans="1:17" ht="20.25" customHeight="1" thickBot="1">
      <c r="A2" s="235" t="s">
        <v>4</v>
      </c>
      <c r="B2" s="235"/>
      <c r="C2" s="235"/>
      <c r="D2" s="235"/>
      <c r="E2" s="235"/>
      <c r="K2" s="236"/>
      <c r="L2" s="236"/>
      <c r="M2" s="236"/>
      <c r="N2" s="236"/>
      <c r="O2" s="236"/>
      <c r="P2" s="78"/>
      <c r="Q2" s="78"/>
    </row>
    <row r="3" spans="1:17" ht="19.5" customHeight="1" thickBot="1">
      <c r="A3" s="79"/>
      <c r="B3" s="79"/>
      <c r="C3" s="80"/>
      <c r="M3" s="81"/>
      <c r="N3" s="82" t="s">
        <v>5</v>
      </c>
      <c r="O3" s="83" t="s">
        <v>69</v>
      </c>
    </row>
    <row r="4" spans="1:17" ht="39.6" customHeight="1" thickBot="1">
      <c r="A4" s="237" t="s">
        <v>121</v>
      </c>
      <c r="B4" s="237"/>
      <c r="C4" s="237"/>
      <c r="D4" s="237"/>
      <c r="E4" s="237"/>
      <c r="F4" s="237"/>
      <c r="G4" s="237"/>
      <c r="H4" s="237"/>
      <c r="I4" s="238" t="s">
        <v>133</v>
      </c>
      <c r="J4" s="238"/>
      <c r="K4" s="238"/>
      <c r="L4" s="238"/>
      <c r="M4" s="84"/>
      <c r="N4" s="85"/>
      <c r="O4" s="86"/>
    </row>
    <row r="5" spans="1:17" ht="13.5" customHeight="1" thickBot="1">
      <c r="A5" s="87"/>
      <c r="B5" s="87"/>
      <c r="C5" s="87"/>
      <c r="D5" s="87"/>
      <c r="E5" s="87"/>
      <c r="F5" s="87"/>
      <c r="G5" s="87"/>
      <c r="H5" s="87"/>
      <c r="I5" s="88"/>
      <c r="J5" s="88"/>
      <c r="K5" s="88"/>
      <c r="L5" s="88"/>
      <c r="M5" s="84"/>
      <c r="N5" s="89"/>
    </row>
    <row r="6" spans="1:17" ht="35.1" customHeight="1" thickBot="1">
      <c r="A6" s="129"/>
      <c r="B6" s="90" t="s">
        <v>122</v>
      </c>
      <c r="C6" s="206"/>
      <c r="D6" s="206"/>
      <c r="E6" s="206"/>
      <c r="F6" s="207"/>
      <c r="G6" s="87"/>
      <c r="H6" s="239" t="s">
        <v>123</v>
      </c>
      <c r="I6" s="240"/>
      <c r="J6" s="241"/>
      <c r="K6" s="242"/>
      <c r="L6" s="242"/>
      <c r="M6" s="242"/>
      <c r="N6" s="242"/>
      <c r="O6" s="243"/>
    </row>
    <row r="7" spans="1:17" ht="35.1" customHeight="1" thickBot="1">
      <c r="A7" s="129"/>
      <c r="B7" s="90" t="s">
        <v>113</v>
      </c>
      <c r="C7" s="206"/>
      <c r="D7" s="206"/>
      <c r="E7" s="206"/>
      <c r="F7" s="207"/>
      <c r="G7" s="87"/>
      <c r="H7" s="208" t="s">
        <v>6</v>
      </c>
      <c r="I7" s="209"/>
      <c r="J7" s="199"/>
      <c r="K7" s="210"/>
      <c r="L7" s="200"/>
      <c r="M7" s="211" t="s">
        <v>81</v>
      </c>
      <c r="N7" s="212"/>
      <c r="O7" s="213"/>
    </row>
    <row r="8" spans="1:17" ht="35.1" customHeight="1" thickBot="1">
      <c r="C8" s="214" t="s">
        <v>124</v>
      </c>
      <c r="D8" s="215"/>
      <c r="E8" s="91"/>
      <c r="F8" s="92" t="s">
        <v>120</v>
      </c>
      <c r="G8" s="87"/>
      <c r="H8" s="216" t="s">
        <v>7</v>
      </c>
      <c r="I8" s="93" t="s">
        <v>8</v>
      </c>
      <c r="J8" s="218" t="s">
        <v>153</v>
      </c>
      <c r="K8" s="219"/>
      <c r="L8" s="220"/>
      <c r="M8" s="221"/>
      <c r="N8" s="222"/>
      <c r="O8" s="223"/>
      <c r="P8" s="1" t="e">
        <f>(YEAR($J$9)-YEAR($J$8))*12+((MONTH($J$9)-MONTH($J$8))+1)</f>
        <v>#VALUE!</v>
      </c>
    </row>
    <row r="9" spans="1:17" ht="35.1" customHeight="1" thickBot="1">
      <c r="G9" s="87"/>
      <c r="H9" s="217"/>
      <c r="I9" s="94" t="s">
        <v>11</v>
      </c>
      <c r="J9" s="227" t="s">
        <v>153</v>
      </c>
      <c r="K9" s="228"/>
      <c r="L9" s="229"/>
      <c r="M9" s="224"/>
      <c r="N9" s="225"/>
      <c r="O9" s="226"/>
      <c r="P9" s="1" t="e">
        <f>ROUNDDOWN($B$17/P8,0)</f>
        <v>#VALUE!</v>
      </c>
    </row>
    <row r="10" spans="1:17" ht="35.1" customHeight="1" thickBot="1">
      <c r="A10" s="95" t="s">
        <v>9</v>
      </c>
      <c r="B10" s="95"/>
      <c r="C10" s="96" t="s">
        <v>10</v>
      </c>
      <c r="D10" s="230">
        <f>O22</f>
        <v>0</v>
      </c>
      <c r="E10" s="231"/>
      <c r="F10" s="97" t="s">
        <v>3</v>
      </c>
      <c r="G10" s="87"/>
      <c r="H10" s="214" t="s">
        <v>130</v>
      </c>
      <c r="I10" s="207"/>
      <c r="J10" s="186"/>
      <c r="K10" s="187"/>
      <c r="L10" s="187"/>
      <c r="M10" s="188"/>
      <c r="N10" s="98" t="s">
        <v>125</v>
      </c>
      <c r="O10" s="128"/>
    </row>
    <row r="11" spans="1:17" ht="18.75">
      <c r="B11" s="99"/>
      <c r="C11" s="100"/>
      <c r="D11" s="100"/>
      <c r="E11" s="100"/>
      <c r="F11" s="100"/>
      <c r="G11" s="87"/>
      <c r="K11" s="232" t="s">
        <v>163</v>
      </c>
      <c r="L11" s="232"/>
      <c r="M11" s="232"/>
      <c r="N11" s="232"/>
      <c r="O11" s="232"/>
    </row>
    <row r="12" spans="1:17" ht="15" thickBot="1">
      <c r="A12" s="95" t="s">
        <v>12</v>
      </c>
      <c r="B12" s="95"/>
      <c r="C12" s="81"/>
      <c r="D12" s="81"/>
      <c r="E12" s="81"/>
      <c r="F12" s="81"/>
      <c r="G12" s="81"/>
      <c r="H12" s="81"/>
      <c r="I12" s="101"/>
      <c r="J12" s="101"/>
      <c r="K12" s="101"/>
      <c r="L12" s="101"/>
      <c r="M12" s="101"/>
      <c r="N12" s="101"/>
      <c r="O12" s="101"/>
    </row>
    <row r="13" spans="1:17" ht="14.25" thickBot="1">
      <c r="A13" s="233" t="s">
        <v>13</v>
      </c>
      <c r="B13" s="234"/>
      <c r="C13" s="102" t="s">
        <v>14</v>
      </c>
      <c r="D13" s="102" t="s">
        <v>15</v>
      </c>
      <c r="E13" s="102" t="s">
        <v>16</v>
      </c>
      <c r="F13" s="102" t="s">
        <v>17</v>
      </c>
      <c r="G13" s="103" t="s">
        <v>18</v>
      </c>
      <c r="H13" s="102" t="s">
        <v>19</v>
      </c>
      <c r="I13" s="102" t="s">
        <v>20</v>
      </c>
      <c r="J13" s="102" t="s">
        <v>21</v>
      </c>
      <c r="K13" s="102" t="s">
        <v>22</v>
      </c>
      <c r="L13" s="104" t="s">
        <v>68</v>
      </c>
      <c r="M13" s="102" t="s">
        <v>23</v>
      </c>
      <c r="N13" s="103" t="s">
        <v>24</v>
      </c>
      <c r="O13" s="82" t="s">
        <v>25</v>
      </c>
    </row>
    <row r="14" spans="1:17" ht="40.5" customHeight="1">
      <c r="A14" s="197" t="s">
        <v>26</v>
      </c>
      <c r="B14" s="198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6">
        <f>SUM(C14:N14)</f>
        <v>0</v>
      </c>
    </row>
    <row r="15" spans="1:17" ht="40.5" customHeight="1">
      <c r="A15" s="203" t="s">
        <v>27</v>
      </c>
      <c r="B15" s="205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>
        <f>SUM(C15:N15)</f>
        <v>0</v>
      </c>
    </row>
    <row r="16" spans="1:17" ht="14.25" thickBot="1">
      <c r="A16" s="203" t="s">
        <v>28</v>
      </c>
      <c r="B16" s="204"/>
      <c r="C16" s="191" t="str">
        <f>IF($B$17="","",IF(AND($J$8&lt;=DATE(2022,4,30),$J$9&gt;=DATE(2022,4,1)),$P$9,""))</f>
        <v/>
      </c>
      <c r="D16" s="191" t="str">
        <f>IF($B$17="","",IF(AND($J$8&lt;=DATE(2022,5,31),$J$9&gt;=DATE(2022,5,1)),$P$9,""))</f>
        <v/>
      </c>
      <c r="E16" s="191" t="str">
        <f>IF($B$17="","",IF(AND($J$8&lt;=DATE(2022,6,30),$J$9&gt;=DATE(2022,6,1)),$P$9,""))</f>
        <v/>
      </c>
      <c r="F16" s="191" t="str">
        <f>IF($B$17="","",IF(AND($J$8&lt;=DATE(2022,7,31),$J$9&gt;=DATE(2022,7,1)),$P$9,""))</f>
        <v/>
      </c>
      <c r="G16" s="191" t="str">
        <f>IF($B$17="","",IF(AND($J$8&lt;=DATE(2022,8,31),$J$9&gt;=DATE(2022,8,1)),$P$9,""))</f>
        <v/>
      </c>
      <c r="H16" s="191" t="str">
        <f>IF($B$17="","",IF(AND($J$8&lt;=DATE(2022,9,30),$J$9&gt;=DATE(2022,9,1)),$P$9,""))</f>
        <v/>
      </c>
      <c r="I16" s="191" t="str">
        <f>IF($B$17="","",IF(AND($J$8&lt;=DATE(2022,10,31),$J$9&gt;=DATE(2022,10,1)),$P$9,""))</f>
        <v/>
      </c>
      <c r="J16" s="191" t="str">
        <f>IF($B$17="","",IF(AND($J$8&lt;=DATE(2022,11,30),$J$9&gt;=DATE(2022,11,1)),$P$9,""))</f>
        <v/>
      </c>
      <c r="K16" s="191" t="str">
        <f>IF($B$17="","",IF(AND($J$8&lt;=DATE(2022,12,31),$J$9&gt;=DATE(2022,12,1)),$P$9,""))</f>
        <v/>
      </c>
      <c r="L16" s="191" t="str">
        <f>IF($B$17="","",IF(AND($J$8&lt;=DATE(2023,1,31),$J$9&gt;=DATE(2023,1,1)),$P$9,""))</f>
        <v/>
      </c>
      <c r="M16" s="191" t="str">
        <f>IF($B$17="","",IF(AND($J$8&lt;=DATE(2023,2,28),$J$9&gt;=DATE(2023,2,1)),$P$9,""))</f>
        <v/>
      </c>
      <c r="N16" s="191" t="str">
        <f>IF($B$17="","",IF(AND($J$8&lt;=DATE(2023,3,31),$J$9&gt;=DATE(2023,3,1)),$P$9,""))</f>
        <v/>
      </c>
      <c r="O16" s="193">
        <f>B17</f>
        <v>0</v>
      </c>
    </row>
    <row r="17" spans="1:15" ht="26.25" customHeight="1" thickBot="1">
      <c r="A17" s="109" t="s">
        <v>79</v>
      </c>
      <c r="B17" s="110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4"/>
    </row>
    <row r="18" spans="1:15" ht="40.5" customHeight="1" thickBot="1">
      <c r="A18" s="195" t="s">
        <v>126</v>
      </c>
      <c r="B18" s="196"/>
      <c r="C18" s="111">
        <f>SUM(C14:C17)</f>
        <v>0</v>
      </c>
      <c r="D18" s="111">
        <f t="shared" ref="D18:O18" si="0">SUM(D14:D17)</f>
        <v>0</v>
      </c>
      <c r="E18" s="111">
        <f t="shared" si="0"/>
        <v>0</v>
      </c>
      <c r="F18" s="111">
        <f t="shared" si="0"/>
        <v>0</v>
      </c>
      <c r="G18" s="112">
        <f t="shared" si="0"/>
        <v>0</v>
      </c>
      <c r="H18" s="111">
        <f t="shared" si="0"/>
        <v>0</v>
      </c>
      <c r="I18" s="111">
        <f t="shared" si="0"/>
        <v>0</v>
      </c>
      <c r="J18" s="111">
        <f t="shared" si="0"/>
        <v>0</v>
      </c>
      <c r="K18" s="111">
        <f t="shared" si="0"/>
        <v>0</v>
      </c>
      <c r="L18" s="111">
        <f t="shared" si="0"/>
        <v>0</v>
      </c>
      <c r="M18" s="111">
        <f t="shared" si="0"/>
        <v>0</v>
      </c>
      <c r="N18" s="112">
        <f t="shared" si="0"/>
        <v>0</v>
      </c>
      <c r="O18" s="113">
        <f t="shared" si="0"/>
        <v>0</v>
      </c>
    </row>
    <row r="19" spans="1:15" ht="40.5" customHeight="1">
      <c r="A19" s="197" t="s">
        <v>127</v>
      </c>
      <c r="B19" s="198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6">
        <f>SUM(C19:N19)</f>
        <v>0</v>
      </c>
    </row>
    <row r="20" spans="1:15" ht="40.5" customHeight="1">
      <c r="A20" s="199" t="s">
        <v>128</v>
      </c>
      <c r="B20" s="200"/>
      <c r="C20" s="114">
        <f t="shared" ref="C20:N20" si="1">C18-C19</f>
        <v>0</v>
      </c>
      <c r="D20" s="114">
        <f t="shared" si="1"/>
        <v>0</v>
      </c>
      <c r="E20" s="114">
        <f t="shared" si="1"/>
        <v>0</v>
      </c>
      <c r="F20" s="114">
        <f t="shared" si="1"/>
        <v>0</v>
      </c>
      <c r="G20" s="115">
        <f t="shared" si="1"/>
        <v>0</v>
      </c>
      <c r="H20" s="114">
        <f t="shared" si="1"/>
        <v>0</v>
      </c>
      <c r="I20" s="114">
        <f t="shared" si="1"/>
        <v>0</v>
      </c>
      <c r="J20" s="114">
        <f t="shared" si="1"/>
        <v>0</v>
      </c>
      <c r="K20" s="114">
        <f t="shared" si="1"/>
        <v>0</v>
      </c>
      <c r="L20" s="114">
        <f t="shared" si="1"/>
        <v>0</v>
      </c>
      <c r="M20" s="114">
        <f t="shared" si="1"/>
        <v>0</v>
      </c>
      <c r="N20" s="115">
        <f t="shared" si="1"/>
        <v>0</v>
      </c>
      <c r="O20" s="108">
        <f>O18-O19</f>
        <v>0</v>
      </c>
    </row>
    <row r="21" spans="1:15" ht="40.5" customHeight="1" thickBot="1">
      <c r="A21" s="201" t="s">
        <v>129</v>
      </c>
      <c r="B21" s="202"/>
      <c r="C21" s="116">
        <f t="shared" ref="C21:N21" si="2">IF(C20&lt;82000,C20,82000)</f>
        <v>0</v>
      </c>
      <c r="D21" s="116">
        <f t="shared" si="2"/>
        <v>0</v>
      </c>
      <c r="E21" s="116">
        <f t="shared" si="2"/>
        <v>0</v>
      </c>
      <c r="F21" s="116">
        <f t="shared" si="2"/>
        <v>0</v>
      </c>
      <c r="G21" s="117">
        <f t="shared" si="2"/>
        <v>0</v>
      </c>
      <c r="H21" s="116">
        <f t="shared" si="2"/>
        <v>0</v>
      </c>
      <c r="I21" s="116">
        <f t="shared" si="2"/>
        <v>0</v>
      </c>
      <c r="J21" s="116">
        <f t="shared" si="2"/>
        <v>0</v>
      </c>
      <c r="K21" s="116">
        <f t="shared" si="2"/>
        <v>0</v>
      </c>
      <c r="L21" s="116">
        <f t="shared" si="2"/>
        <v>0</v>
      </c>
      <c r="M21" s="116">
        <f t="shared" si="2"/>
        <v>0</v>
      </c>
      <c r="N21" s="118">
        <f t="shared" si="2"/>
        <v>0</v>
      </c>
      <c r="O21" s="119" t="s">
        <v>29</v>
      </c>
    </row>
    <row r="22" spans="1:15" ht="40.5" customHeight="1" thickTop="1" thickBot="1">
      <c r="A22" s="184" t="s">
        <v>30</v>
      </c>
      <c r="B22" s="185"/>
      <c r="C22" s="120">
        <f t="shared" ref="C22:N22" si="3">ROUNDDOWN(C21*7/8,-3)</f>
        <v>0</v>
      </c>
      <c r="D22" s="120">
        <f t="shared" si="3"/>
        <v>0</v>
      </c>
      <c r="E22" s="120">
        <f t="shared" si="3"/>
        <v>0</v>
      </c>
      <c r="F22" s="120">
        <f t="shared" si="3"/>
        <v>0</v>
      </c>
      <c r="G22" s="121">
        <f t="shared" si="3"/>
        <v>0</v>
      </c>
      <c r="H22" s="120">
        <f t="shared" si="3"/>
        <v>0</v>
      </c>
      <c r="I22" s="120">
        <f t="shared" si="3"/>
        <v>0</v>
      </c>
      <c r="J22" s="120">
        <f t="shared" si="3"/>
        <v>0</v>
      </c>
      <c r="K22" s="120">
        <f t="shared" si="3"/>
        <v>0</v>
      </c>
      <c r="L22" s="120">
        <f t="shared" si="3"/>
        <v>0</v>
      </c>
      <c r="M22" s="120">
        <f t="shared" si="3"/>
        <v>0</v>
      </c>
      <c r="N22" s="121">
        <f t="shared" si="3"/>
        <v>0</v>
      </c>
      <c r="O22" s="122">
        <f>SUM(C22:N22)</f>
        <v>0</v>
      </c>
    </row>
    <row r="23" spans="1:15" ht="48" customHeight="1" thickBot="1">
      <c r="A23" s="123" t="s">
        <v>0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90"/>
    </row>
    <row r="24" spans="1:15" ht="23.25" customHeight="1">
      <c r="A24" s="76" t="s">
        <v>116</v>
      </c>
      <c r="B24" s="124"/>
      <c r="O24" s="77"/>
    </row>
    <row r="25" spans="1:15" ht="20.100000000000001" customHeight="1">
      <c r="O25" s="125" t="s">
        <v>117</v>
      </c>
    </row>
    <row r="26" spans="1:15">
      <c r="C26" s="126"/>
      <c r="D26" s="126"/>
      <c r="E26" s="126"/>
      <c r="F26" s="126"/>
      <c r="G26" s="127"/>
      <c r="H26" s="126"/>
      <c r="I26" s="126"/>
      <c r="J26" s="126"/>
      <c r="K26" s="126"/>
      <c r="L26" s="127"/>
      <c r="M26" s="126"/>
      <c r="N26" s="126"/>
      <c r="O26" s="126"/>
    </row>
  </sheetData>
  <mergeCells count="43">
    <mergeCell ref="A2:E2"/>
    <mergeCell ref="K2:O2"/>
    <mergeCell ref="A4:H4"/>
    <mergeCell ref="I4:L4"/>
    <mergeCell ref="C6:F6"/>
    <mergeCell ref="H6:I6"/>
    <mergeCell ref="J6:O6"/>
    <mergeCell ref="A15:B15"/>
    <mergeCell ref="C7:F7"/>
    <mergeCell ref="H7:I7"/>
    <mergeCell ref="J7:L7"/>
    <mergeCell ref="M7:O7"/>
    <mergeCell ref="C8:D8"/>
    <mergeCell ref="H8:H9"/>
    <mergeCell ref="J8:L8"/>
    <mergeCell ref="M8:O9"/>
    <mergeCell ref="J9:L9"/>
    <mergeCell ref="D10:E10"/>
    <mergeCell ref="H10:I10"/>
    <mergeCell ref="K11:O11"/>
    <mergeCell ref="A13:B13"/>
    <mergeCell ref="A14:B14"/>
    <mergeCell ref="C16:C17"/>
    <mergeCell ref="D16:D17"/>
    <mergeCell ref="E16:E17"/>
    <mergeCell ref="F16:F17"/>
    <mergeCell ref="G16:G17"/>
    <mergeCell ref="A22:B22"/>
    <mergeCell ref="J10:M10"/>
    <mergeCell ref="B23:O23"/>
    <mergeCell ref="N16:N17"/>
    <mergeCell ref="O16:O17"/>
    <mergeCell ref="A18:B18"/>
    <mergeCell ref="A19:B19"/>
    <mergeCell ref="A20:B20"/>
    <mergeCell ref="A21:B21"/>
    <mergeCell ref="H16:H17"/>
    <mergeCell ref="I16:I17"/>
    <mergeCell ref="J16:J17"/>
    <mergeCell ref="K16:K17"/>
    <mergeCell ref="L16:L17"/>
    <mergeCell ref="M16:M17"/>
    <mergeCell ref="A16:B16"/>
  </mergeCells>
  <phoneticPr fontId="7"/>
  <dataValidations count="5">
    <dataValidation allowBlank="1" showInputMessage="1" showErrorMessage="1" promptTitle="直接入力不可" prompt="クリーム色の網掛け部分は直接入力しないでください。" sqref="D10:E10" xr:uid="{99074635-25C5-4883-A7DA-5A9B5A5226C2}"/>
    <dataValidation type="list" allowBlank="1" showInputMessage="1" showErrorMessage="1" sqref="I4" xr:uid="{E1E147EC-4C4A-412E-B364-4D9B1F994AAC}">
      <formula1>"事業計画書（宿舎別）,交付申請書（宿舎別）,実績報告書（宿舎別）"</formula1>
    </dataValidation>
    <dataValidation allowBlank="1" showInputMessage="1" showErrorMessage="1" prompt="1から20の数字を入力してください。" sqref="N4" xr:uid="{0555351C-9F8C-4926-8F3C-6E65FD6C2D5A}"/>
    <dataValidation allowBlank="1" showInputMessage="1" showErrorMessage="1" prompt="建物名 部屋番号まで入力してください。" sqref="J6:O6" xr:uid="{A4702F04-7B88-43B4-92CD-E84810A5B9BA}"/>
    <dataValidation type="date" allowBlank="1" showInputMessage="1" showErrorMessage="1" errorTitle="年月日誤り" error="令和4年度内の日付を入力してください。（日付の間にスペースを入れないでください。）" promptTitle="西暦で入力してください。" prompt="例：○○○○/○/○_x000a_年月日の区切りには / （スラッシュ）を使用してください。" sqref="J8:L8 J9:L9" xr:uid="{D10BA066-5A36-4A55-933F-A6EC784E3016}">
      <formula1>44652</formula1>
      <formula2>45016</formula2>
    </dataValidation>
  </dataValidations>
  <pageMargins left="0.62992125984251968" right="0.62992125984251968" top="0.59055118110236227" bottom="0.31496062992125984" header="0.31496062992125984" footer="0.19685039370078741"/>
  <pageSetup paperSize="9" scale="76" orientation="landscape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E782F-8048-485A-A5E5-585E9D29A2B0}">
  <dimension ref="A1:N24"/>
  <sheetViews>
    <sheetView topLeftCell="A10" zoomScale="130" zoomScaleNormal="130" workbookViewId="0">
      <selection activeCell="C11" sqref="C11:E11"/>
    </sheetView>
  </sheetViews>
  <sheetFormatPr defaultRowHeight="13.5"/>
  <cols>
    <col min="1" max="4" width="9" style="134" customWidth="1"/>
    <col min="5" max="5" width="4.75" style="134" customWidth="1"/>
    <col min="6" max="6" width="9" style="134"/>
    <col min="7" max="8" width="9" style="134" customWidth="1"/>
    <col min="9" max="9" width="9" style="134"/>
    <col min="10" max="10" width="11.625" style="134" bestFit="1" customWidth="1"/>
    <col min="11" max="13" width="9" style="134"/>
    <col min="14" max="14" width="10.75" style="134" hidden="1" customWidth="1"/>
    <col min="15" max="15" width="11.625" style="134" customWidth="1"/>
    <col min="16" max="16384" width="9" style="134"/>
  </cols>
  <sheetData>
    <row r="1" spans="1:14" ht="13.5" customHeight="1">
      <c r="A1" s="134" t="s">
        <v>134</v>
      </c>
    </row>
    <row r="2" spans="1:14">
      <c r="J2" s="135"/>
      <c r="K2" s="134" t="s">
        <v>135</v>
      </c>
    </row>
    <row r="3" spans="1:14" ht="27.75" customHeight="1">
      <c r="A3" s="136" t="s">
        <v>136</v>
      </c>
      <c r="I3" s="137"/>
      <c r="J3" s="247" t="s">
        <v>137</v>
      </c>
      <c r="K3" s="247"/>
      <c r="L3" s="247"/>
      <c r="M3" s="247"/>
      <c r="N3" s="138"/>
    </row>
    <row r="4" spans="1:14" ht="13.5" customHeight="1">
      <c r="A4" s="136"/>
    </row>
    <row r="5" spans="1:14" ht="18" customHeight="1">
      <c r="A5" s="139" t="s">
        <v>151</v>
      </c>
    </row>
    <row r="6" spans="1:14" ht="23.25" customHeight="1">
      <c r="A6" s="258" t="s">
        <v>157</v>
      </c>
      <c r="B6" s="258"/>
      <c r="C6" s="258"/>
      <c r="D6" s="258"/>
      <c r="E6" s="258"/>
      <c r="F6" s="150" t="s">
        <v>138</v>
      </c>
      <c r="G6" s="250" t="s">
        <v>139</v>
      </c>
      <c r="H6" s="250"/>
      <c r="I6" s="250"/>
      <c r="J6" s="250"/>
    </row>
    <row r="7" spans="1:14" ht="30.75" customHeight="1" thickBot="1">
      <c r="A7" s="257" t="s">
        <v>156</v>
      </c>
      <c r="B7" s="257"/>
      <c r="C7" s="257"/>
      <c r="D7" s="257"/>
      <c r="E7" s="257"/>
      <c r="F7" s="150" t="s">
        <v>140</v>
      </c>
      <c r="G7" s="250"/>
      <c r="H7" s="250"/>
      <c r="I7" s="250"/>
      <c r="J7" s="250"/>
    </row>
    <row r="8" spans="1:14" ht="18" customHeight="1">
      <c r="A8" s="251"/>
      <c r="B8" s="252"/>
      <c r="C8" s="148"/>
      <c r="D8" s="140"/>
      <c r="E8" s="140"/>
      <c r="F8" s="145"/>
      <c r="I8" s="140"/>
      <c r="J8" s="147"/>
      <c r="K8" s="147"/>
      <c r="L8" s="147"/>
      <c r="M8" s="147"/>
      <c r="N8" s="141"/>
    </row>
    <row r="9" spans="1:14" ht="18" customHeight="1" thickBot="1">
      <c r="A9" s="253"/>
      <c r="B9" s="254"/>
      <c r="C9" s="148"/>
      <c r="D9" s="140"/>
      <c r="E9" s="140"/>
      <c r="F9" s="145"/>
      <c r="I9" s="140"/>
      <c r="J9" s="147"/>
      <c r="K9" s="147"/>
      <c r="L9" s="147"/>
      <c r="M9" s="147"/>
      <c r="N9" s="141"/>
    </row>
    <row r="12" spans="1:14" ht="18" customHeight="1">
      <c r="A12" s="139" t="s">
        <v>141</v>
      </c>
      <c r="G12" s="142"/>
      <c r="H12" s="142" t="s">
        <v>142</v>
      </c>
    </row>
    <row r="13" spans="1:14" ht="15" thickBot="1">
      <c r="A13" s="139"/>
      <c r="H13" s="134" t="s">
        <v>143</v>
      </c>
    </row>
    <row r="14" spans="1:14" ht="27" customHeight="1" thickBot="1">
      <c r="A14" s="248"/>
      <c r="B14" s="249"/>
      <c r="G14" s="146"/>
      <c r="H14" s="248"/>
      <c r="I14" s="249"/>
    </row>
    <row r="17" spans="1:14" ht="18" customHeight="1">
      <c r="A17" s="139" t="s">
        <v>144</v>
      </c>
      <c r="H17" s="142" t="s">
        <v>149</v>
      </c>
    </row>
    <row r="18" spans="1:14" ht="14.25" thickBot="1">
      <c r="A18" s="134" t="s">
        <v>145</v>
      </c>
      <c r="H18" s="134" t="s">
        <v>150</v>
      </c>
    </row>
    <row r="19" spans="1:14" ht="27" customHeight="1" thickBot="1">
      <c r="A19" s="248"/>
      <c r="B19" s="249"/>
      <c r="H19" s="248"/>
      <c r="I19" s="249"/>
    </row>
    <row r="22" spans="1:14" ht="24" customHeight="1" thickBot="1">
      <c r="H22" s="143" t="s">
        <v>146</v>
      </c>
    </row>
    <row r="23" spans="1:14" ht="39.950000000000003" customHeight="1" thickBot="1">
      <c r="H23" s="255" t="s">
        <v>147</v>
      </c>
      <c r="I23" s="256"/>
      <c r="J23" s="244" t="str">
        <f>IF(OR(ISBLANK(A8),ISBLANK(A14),ISBLANK(H14),ISBLANK(A19),ISBLANK(H19)),"",IF(A8="新規",IF(DAY(N23)=1,N23,DATE(YEAR(N23),MONTH(N23)+1,1)),IF(A8="継続",N23)))</f>
        <v/>
      </c>
      <c r="K23" s="245"/>
      <c r="L23" s="246"/>
      <c r="N23" s="144">
        <f>MAX(A14,H14,A19,H19)</f>
        <v>0</v>
      </c>
    </row>
    <row r="24" spans="1:14" ht="30" customHeight="1"/>
  </sheetData>
  <mergeCells count="11">
    <mergeCell ref="J23:L23"/>
    <mergeCell ref="J3:M3"/>
    <mergeCell ref="A14:B14"/>
    <mergeCell ref="A19:B19"/>
    <mergeCell ref="H14:I14"/>
    <mergeCell ref="H19:I19"/>
    <mergeCell ref="G6:J7"/>
    <mergeCell ref="A8:B9"/>
    <mergeCell ref="H23:I23"/>
    <mergeCell ref="A7:E7"/>
    <mergeCell ref="A6:E6"/>
  </mergeCells>
  <phoneticPr fontId="7"/>
  <dataValidations count="2">
    <dataValidation type="list" allowBlank="1" showInputMessage="1" showErrorMessage="1" sqref="A8" xr:uid="{575EFE70-1C04-41A3-9AF4-DC58F2258BBB}">
      <formula1>"新規,継続"</formula1>
    </dataValidation>
    <dataValidation type="date" allowBlank="1" showInputMessage="1" showErrorMessage="1" error="日付を入力してください" sqref="A14:B14" xr:uid="{6112B6F4-6D1E-4677-A05C-8E9E75CC1709}">
      <formula1>1</formula1>
      <formula2>45016</formula2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3D9CE-8D4C-4BE1-9572-B9BEB6804B34}">
  <dimension ref="A1:P22"/>
  <sheetViews>
    <sheetView zoomScale="130" zoomScaleNormal="130" zoomScaleSheetLayoutView="145" workbookViewId="0">
      <selection activeCell="C11" sqref="C11:E11"/>
    </sheetView>
  </sheetViews>
  <sheetFormatPr defaultRowHeight="13.5"/>
  <cols>
    <col min="1" max="1" width="9" style="3"/>
    <col min="2" max="2" width="9.625" style="3" customWidth="1"/>
    <col min="3" max="3" width="4" style="3" customWidth="1"/>
    <col min="4" max="4" width="9.625" style="3" customWidth="1"/>
    <col min="5" max="5" width="4" style="3" customWidth="1"/>
    <col min="6" max="6" width="8.375" style="3" customWidth="1"/>
    <col min="7" max="7" width="9.625" style="3" customWidth="1"/>
    <col min="8" max="8" width="4" style="3" customWidth="1"/>
    <col min="9" max="9" width="9.625" style="3" customWidth="1"/>
    <col min="10" max="10" width="4" style="3" customWidth="1"/>
    <col min="11" max="12" width="9.625" style="3" customWidth="1"/>
    <col min="13" max="13" width="5.375" style="3" customWidth="1"/>
    <col min="14" max="14" width="9" style="3"/>
    <col min="15" max="16" width="7" style="3" hidden="1" customWidth="1"/>
    <col min="17" max="16384" width="9" style="3"/>
  </cols>
  <sheetData>
    <row r="1" spans="1:16">
      <c r="A1" s="3" t="s">
        <v>161</v>
      </c>
    </row>
    <row r="2" spans="1:16">
      <c r="A2" s="3" t="s">
        <v>158</v>
      </c>
    </row>
    <row r="3" spans="1:16">
      <c r="A3" s="3" t="s">
        <v>160</v>
      </c>
    </row>
    <row r="4" spans="1:16">
      <c r="A4" s="3" t="s">
        <v>159</v>
      </c>
    </row>
    <row r="5" spans="1:16" ht="18" customHeight="1"/>
    <row r="6" spans="1:16" ht="17.25">
      <c r="A6" s="2" t="s">
        <v>148</v>
      </c>
      <c r="K6" s="23"/>
      <c r="L6" s="3" t="s">
        <v>83</v>
      </c>
    </row>
    <row r="7" spans="1:16" ht="17.25" customHeight="1">
      <c r="A7" s="4" t="s">
        <v>84</v>
      </c>
    </row>
    <row r="8" spans="1:16" ht="17.25" customHeight="1"/>
    <row r="9" spans="1:16" ht="17.25" customHeight="1" thickBot="1">
      <c r="A9" s="5" t="s">
        <v>85</v>
      </c>
      <c r="B9" s="24"/>
      <c r="C9" s="6" t="s">
        <v>86</v>
      </c>
      <c r="D9" s="24"/>
      <c r="E9" s="6" t="s">
        <v>87</v>
      </c>
      <c r="F9" s="5" t="s">
        <v>88</v>
      </c>
      <c r="G9" s="6">
        <f>B9</f>
        <v>0</v>
      </c>
      <c r="H9" s="6" t="s">
        <v>86</v>
      </c>
      <c r="I9" s="24"/>
      <c r="J9" s="6" t="s">
        <v>87</v>
      </c>
      <c r="L9" s="7" t="s">
        <v>89</v>
      </c>
      <c r="M9" s="7">
        <f>I9-D9+1</f>
        <v>1</v>
      </c>
      <c r="O9" s="8">
        <v>4</v>
      </c>
      <c r="P9" s="7">
        <v>30</v>
      </c>
    </row>
    <row r="10" spans="1:16" ht="17.25" customHeight="1">
      <c r="A10" s="5"/>
      <c r="B10" s="9"/>
      <c r="C10" s="5"/>
      <c r="D10" s="9"/>
      <c r="E10" s="5"/>
      <c r="F10" s="5"/>
      <c r="G10" s="5"/>
      <c r="H10" s="5"/>
      <c r="I10" s="9"/>
      <c r="J10" s="5"/>
      <c r="O10" s="8">
        <v>5</v>
      </c>
      <c r="P10" s="7">
        <v>31</v>
      </c>
    </row>
    <row r="11" spans="1:16" ht="17.25" customHeight="1" thickBot="1">
      <c r="A11" s="4" t="s">
        <v>90</v>
      </c>
      <c r="O11" s="8">
        <v>6</v>
      </c>
      <c r="P11" s="7">
        <v>30</v>
      </c>
    </row>
    <row r="12" spans="1:16" ht="17.25" customHeight="1">
      <c r="A12" s="10" t="s">
        <v>91</v>
      </c>
      <c r="B12" s="25"/>
      <c r="I12" s="5"/>
      <c r="K12" s="11"/>
      <c r="O12" s="8">
        <v>7</v>
      </c>
      <c r="P12" s="7">
        <v>31</v>
      </c>
    </row>
    <row r="13" spans="1:16" ht="17.25" customHeight="1" thickBot="1">
      <c r="A13" s="12" t="s">
        <v>92</v>
      </c>
      <c r="B13" s="26"/>
      <c r="I13" s="5"/>
      <c r="K13" s="11"/>
      <c r="O13" s="8">
        <v>8</v>
      </c>
      <c r="P13" s="7">
        <v>31</v>
      </c>
    </row>
    <row r="14" spans="1:16" ht="17.25" customHeight="1" thickBot="1">
      <c r="N14" s="11"/>
      <c r="O14" s="8">
        <v>9</v>
      </c>
      <c r="P14" s="7">
        <v>30</v>
      </c>
    </row>
    <row r="15" spans="1:16" ht="17.25" customHeight="1">
      <c r="A15" s="4" t="s">
        <v>93</v>
      </c>
      <c r="J15" s="27"/>
      <c r="K15" s="28"/>
      <c r="L15" s="28"/>
      <c r="M15" s="29"/>
      <c r="N15" s="11"/>
      <c r="O15" s="8">
        <v>10</v>
      </c>
      <c r="P15" s="7">
        <v>31</v>
      </c>
    </row>
    <row r="16" spans="1:16" ht="17.25" customHeight="1" thickBot="1">
      <c r="A16" s="13">
        <f>B9</f>
        <v>0</v>
      </c>
      <c r="B16" s="3" t="s">
        <v>94</v>
      </c>
      <c r="F16" s="3" t="s">
        <v>95</v>
      </c>
      <c r="J16" s="30"/>
      <c r="K16" s="31">
        <f>B9</f>
        <v>0</v>
      </c>
      <c r="L16" s="32" t="s">
        <v>96</v>
      </c>
      <c r="M16" s="33"/>
      <c r="O16" s="8">
        <v>11</v>
      </c>
      <c r="P16" s="7">
        <v>30</v>
      </c>
    </row>
    <row r="17" spans="1:16" ht="17.25" customHeight="1">
      <c r="A17" s="14" t="s">
        <v>91</v>
      </c>
      <c r="B17" s="15" t="e">
        <f>ROUNDDOWN(B12/VLOOKUP($B$9,$O$9:$P$20,2,0),0)*$M$9</f>
        <v>#N/A</v>
      </c>
      <c r="F17" s="10" t="s">
        <v>91</v>
      </c>
      <c r="G17" s="25"/>
      <c r="J17" s="30"/>
      <c r="K17" s="16" t="s">
        <v>91</v>
      </c>
      <c r="L17" s="17" t="e">
        <f>IF(G17="",B17,MIN(B17,G17))</f>
        <v>#N/A</v>
      </c>
      <c r="M17" s="33"/>
      <c r="O17" s="8">
        <v>12</v>
      </c>
      <c r="P17" s="7">
        <v>31</v>
      </c>
    </row>
    <row r="18" spans="1:16" ht="17.25" customHeight="1" thickBot="1">
      <c r="A18" s="14" t="s">
        <v>92</v>
      </c>
      <c r="B18" s="15" t="e">
        <f>ROUNDDOWN(B13/VLOOKUP($B$9,$O$9:$P$20,2,0),0)*$M$9</f>
        <v>#N/A</v>
      </c>
      <c r="F18" s="12" t="s">
        <v>92</v>
      </c>
      <c r="G18" s="26"/>
      <c r="J18" s="30"/>
      <c r="K18" s="18" t="s">
        <v>92</v>
      </c>
      <c r="L18" s="19" t="e">
        <f>IF(G18="",B18,MIN(B18,G18))</f>
        <v>#N/A</v>
      </c>
      <c r="M18" s="33"/>
      <c r="O18" s="8">
        <v>1</v>
      </c>
      <c r="P18" s="7">
        <v>31</v>
      </c>
    </row>
    <row r="19" spans="1:16" ht="17.25" customHeight="1" thickBot="1">
      <c r="J19" s="34"/>
      <c r="K19" s="35"/>
      <c r="L19" s="35"/>
      <c r="M19" s="36"/>
      <c r="O19" s="8">
        <v>2</v>
      </c>
      <c r="P19" s="7">
        <v>28</v>
      </c>
    </row>
    <row r="20" spans="1:16" ht="17.25" customHeight="1">
      <c r="E20" s="22" t="s">
        <v>97</v>
      </c>
      <c r="H20" s="20"/>
      <c r="O20" s="8">
        <v>3</v>
      </c>
      <c r="P20" s="7">
        <v>31</v>
      </c>
    </row>
    <row r="21" spans="1:16" ht="17.25" customHeight="1"/>
    <row r="22" spans="1:16" ht="17.25" customHeight="1"/>
  </sheetData>
  <phoneticPr fontId="7"/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〔福祉避難所〕事業所別</vt:lpstr>
      <vt:lpstr>〔福祉避難所〕宿舎別</vt:lpstr>
      <vt:lpstr>(参考)助成期間開始日確認シート</vt:lpstr>
      <vt:lpstr>(参考)日割り計算シート</vt:lpstr>
      <vt:lpstr>'(参考)助成期間開始日確認シート'!Print_Area</vt:lpstr>
      <vt:lpstr>〔福祉避難所〕事業所別!Print_Area</vt:lpstr>
      <vt:lpstr>〔福祉避難所〕事業所別!事業計画書_福祉避難所別_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sinzai085</dc:creator>
  <cp:lastModifiedBy>sinzai085</cp:lastModifiedBy>
  <cp:lastPrinted>2022-06-21T02:15:25Z</cp:lastPrinted>
  <dcterms:created xsi:type="dcterms:W3CDTF">2020-01-17T06:33:55Z</dcterms:created>
  <dcterms:modified xsi:type="dcterms:W3CDTF">2022-07-01T05:53:08Z</dcterms:modified>
</cp:coreProperties>
</file>